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list" sheetId="12" state="hidden" r:id="rId12"/>
  </sheets>
  <definedNames>
    <definedName name="_xlfn.IFERROR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limit_transp">'RECAP'!$G$12</definedName>
    <definedName name="OP_LIST">'list'!$A$283:$A$306</definedName>
    <definedName name="OP_LIST2">'list'!$A$283:$B$306</definedName>
    <definedName name="PRBK">'list'!$A$423:$B$711</definedName>
    <definedName name="Pril_PMS">'list'!$G$1:$J$322</definedName>
    <definedName name="SMETKA">'list'!$A$2:$C$7</definedName>
    <definedName name="_xlnm.Print_Area" localSheetId="2">'1'!$A$1:$H$66</definedName>
    <definedName name="_xlnm.Print_Area" localSheetId="3">'2'!$A$1:$H$66</definedName>
    <definedName name="_xlnm.Print_Area" localSheetId="4">'3'!$A$1:$H$66</definedName>
    <definedName name="_xlnm.Print_Area" localSheetId="5">'4'!$A$1:$H$66</definedName>
    <definedName name="_xlnm.Print_Area" localSheetId="6">'5'!$A$1:$H$66</definedName>
    <definedName name="_xlnm.Print_Area" localSheetId="7">'6'!$A$1:$H$66</definedName>
    <definedName name="_xlnm.Print_Area" localSheetId="8">'7'!$A$1:$H$66</definedName>
    <definedName name="_xlnm.Print_Area" localSheetId="9">'8'!$A$1:$H$66</definedName>
    <definedName name="_xlnm.Print_Area" localSheetId="10">'9'!$A$1:$H$70</definedName>
    <definedName name="_xlnm.Print_Area" localSheetId="1">'RECAP'!$A$1:$H$77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8">'7'!$1:$9</definedName>
    <definedName name="_xlnm.Print_Titles" localSheetId="9">'8'!$1:$9</definedName>
    <definedName name="_xlnm.Print_Titles" localSheetId="10">'9'!$1:$9</definedName>
    <definedName name="_xlnm.Print_Titles" localSheetId="1">'RECAP'!$1:$8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2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45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49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<sst xmlns="http://schemas.openxmlformats.org/spreadsheetml/2006/main" count="2478" uniqueCount="1436">
  <si>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</si>
  <si>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</si>
  <si>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</si>
  <si>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</si>
  <si>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</si>
  <si>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</si>
  <si>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</si>
  <si>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</si>
  <si>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</si>
  <si>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</si>
  <si>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</si>
  <si>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</si>
  <si>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</si>
  <si>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</si>
  <si>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</si>
  <si>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</si>
  <si>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</si>
  <si>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</si>
  <si>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</si>
  <si>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</si>
  <si>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</si>
  <si>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</si>
  <si>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</si>
  <si>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</si>
  <si>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</si>
  <si>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</si>
  <si>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</si>
  <si>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</si>
  <si>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</si>
  <si>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</si>
  <si>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</si>
  <si>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</si>
  <si>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</si>
  <si>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</si>
  <si>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</si>
  <si>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</si>
  <si>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</si>
  <si>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</si>
  <si>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</si>
  <si>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</si>
  <si>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</si>
  <si>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</si>
  <si>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</si>
  <si>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</si>
  <si>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</si>
  <si>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</si>
  <si>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</si>
  <si>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</si>
  <si>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</si>
  <si>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</si>
  <si>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</si>
  <si>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</si>
  <si>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</si>
  <si>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</si>
  <si>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</si>
  <si>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</si>
  <si>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</si>
  <si>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</si>
  <si>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</si>
  <si>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</si>
  <si>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</si>
  <si>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</si>
  <si>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</si>
  <si>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</si>
  <si>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</si>
  <si>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</si>
  <si>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</si>
  <si>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</si>
  <si>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</si>
  <si>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</si>
  <si>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</si>
  <si>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</si>
  <si>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</si>
  <si>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</si>
  <si>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</si>
  <si>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</si>
  <si>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</si>
  <si>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</si>
  <si>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</si>
  <si>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</si>
  <si>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</si>
  <si>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</si>
  <si>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</si>
  <si>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</si>
  <si>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</si>
  <si>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</si>
  <si>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</si>
  <si>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</si>
  <si>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</si>
  <si>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</si>
  <si>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</si>
  <si>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</si>
  <si>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</si>
  <si>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</si>
  <si>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</si>
  <si>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</si>
  <si>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</si>
  <si>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</si>
  <si>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</si>
  <si>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</si>
  <si>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</si>
  <si>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</si>
  <si>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</si>
  <si>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</si>
  <si>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</si>
  <si>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</si>
  <si>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</si>
  <si>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</si>
  <si>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</si>
  <si>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</si>
  <si>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</si>
  <si>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</si>
  <si>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</si>
  <si>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</si>
  <si>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</si>
  <si>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</si>
  <si>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</si>
  <si>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</si>
  <si>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</si>
  <si>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</si>
  <si>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</si>
  <si>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</si>
  <si>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</si>
  <si>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</si>
  <si>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</si>
  <si>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</si>
  <si>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</si>
  <si>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</si>
  <si>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</si>
  <si>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</si>
  <si>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</si>
  <si>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</si>
  <si>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</si>
  <si>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</si>
  <si>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</si>
  <si>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</si>
  <si>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</si>
  <si>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</si>
  <si>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</si>
  <si>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</si>
  <si>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</si>
  <si>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</si>
  <si>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</si>
  <si>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</si>
  <si>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</si>
  <si>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</si>
  <si>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</si>
  <si>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</si>
  <si>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</si>
  <si>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</si>
  <si>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</si>
  <si>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</si>
  <si>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</si>
  <si>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</si>
  <si>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</si>
  <si>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</si>
  <si>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</si>
  <si>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</si>
  <si>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</si>
  <si>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</si>
  <si>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</si>
  <si>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</si>
  <si>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</si>
  <si>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</si>
  <si>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</si>
  <si>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</si>
  <si>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</si>
  <si>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</si>
  <si>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</si>
  <si>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</si>
  <si>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</si>
  <si>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</si>
  <si>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</si>
  <si>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</si>
  <si>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</si>
  <si>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</si>
  <si>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</si>
  <si>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</si>
  <si>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</si>
  <si>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</si>
  <si>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</si>
  <si>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</si>
  <si>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</si>
  <si>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</si>
  <si>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</si>
  <si>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</si>
  <si>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</si>
  <si>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</si>
  <si>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</si>
  <si>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</si>
  <si>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</si>
  <si>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</si>
  <si>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</si>
  <si>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</si>
  <si>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</si>
  <si>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</si>
  <si>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</si>
  <si>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</si>
  <si>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</si>
  <si>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</si>
  <si>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</si>
  <si>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</si>
  <si>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</si>
  <si>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</si>
  <si>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</si>
  <si>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</si>
  <si>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</si>
  <si>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</si>
  <si>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</si>
  <si>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</si>
  <si>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</si>
  <si>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</si>
  <si>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</si>
  <si>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</si>
  <si>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</si>
  <si>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</si>
  <si>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</si>
  <si>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</si>
  <si>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</si>
  <si>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</si>
  <si>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</si>
  <si>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</si>
  <si>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</si>
  <si>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</si>
  <si>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</si>
  <si>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</si>
  <si>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</si>
  <si>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</si>
  <si>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</si>
  <si>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</si>
  <si>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</si>
  <si>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</si>
  <si>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</si>
  <si>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</si>
  <si>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</si>
  <si>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</si>
  <si>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</si>
  <si>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</si>
  <si>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</si>
  <si>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</si>
  <si>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</si>
  <si>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</si>
  <si>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</si>
  <si>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</si>
  <si>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</si>
  <si>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</si>
  <si>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</si>
  <si>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</si>
  <si>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</si>
  <si>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</si>
  <si>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</si>
  <si>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</si>
  <si>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</si>
  <si>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</si>
  <si>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</si>
  <si>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</si>
  <si>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</si>
  <si>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</si>
  <si>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</si>
  <si>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</si>
  <si>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</si>
  <si>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</si>
  <si>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</si>
  <si>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</si>
  <si>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</si>
  <si>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</si>
  <si>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</si>
  <si>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</si>
  <si>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</si>
  <si>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</si>
  <si>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</si>
  <si>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</si>
  <si>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</si>
  <si>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</si>
  <si>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</si>
  <si>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</si>
  <si>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</si>
  <si>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</si>
  <si>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</si>
  <si>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</si>
  <si>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</si>
  <si>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</si>
  <si>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</si>
  <si>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</si>
  <si>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</si>
  <si>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</si>
  <si>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</si>
  <si>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</si>
  <si>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</si>
  <si>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</si>
  <si>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</si>
  <si>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</si>
  <si>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</si>
  <si>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</si>
  <si>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</si>
  <si>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</si>
  <si>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</si>
  <si>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</si>
  <si>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</si>
  <si>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</si>
  <si>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</si>
  <si>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</si>
  <si>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</si>
  <si>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</si>
  <si>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</si>
  <si>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</si>
  <si>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</si>
  <si>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</si>
  <si>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</si>
  <si>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</si>
  <si>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</si>
  <si>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</si>
  <si>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</si>
  <si>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</si>
  <si>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</si>
  <si>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</si>
  <si>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</si>
  <si>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</si>
  <si>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</si>
  <si>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</si>
  <si>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</si>
  <si>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</si>
  <si>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</si>
  <si>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</si>
  <si>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</si>
  <si>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</si>
  <si>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</si>
  <si>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</si>
  <si>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</si>
  <si>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</si>
  <si>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</si>
  <si>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</si>
  <si>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</si>
  <si>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</si>
  <si>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</si>
  <si>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</si>
  <si>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</si>
  <si>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</si>
  <si>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</si>
  <si>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</si>
  <si>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</si>
  <si>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</si>
  <si>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</si>
  <si>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</si>
  <si>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</si>
  <si>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</si>
  <si>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</si>
  <si>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</si>
  <si>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</si>
  <si>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</si>
  <si>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</si>
  <si>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</si>
  <si>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</si>
  <si>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</si>
  <si>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</si>
  <si>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</si>
  <si>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</si>
  <si>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</si>
  <si>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</si>
  <si>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</si>
  <si>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</si>
  <si>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</si>
  <si>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</si>
  <si>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</si>
  <si>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</si>
  <si>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</si>
  <si>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</si>
  <si>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</si>
  <si>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</si>
  <si>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</si>
  <si>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</si>
  <si>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</si>
  <si>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</si>
  <si>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</si>
  <si>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</si>
  <si>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</si>
  <si>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</si>
  <si>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</si>
  <si>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</si>
  <si>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</si>
  <si>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</si>
  <si>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</si>
  <si>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</si>
  <si>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</si>
  <si>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</si>
  <si>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</si>
  <si>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</si>
  <si>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</si>
  <si>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</si>
  <si>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</si>
  <si>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</si>
  <si>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</si>
  <si>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</si>
  <si>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</si>
  <si>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</si>
  <si>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</si>
  <si>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</si>
  <si>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</si>
  <si>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</si>
  <si>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</si>
  <si>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</si>
  <si>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</si>
  <si>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</si>
  <si>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</si>
  <si>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</si>
  <si>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</si>
  <si>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</si>
  <si>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</si>
  <si>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</si>
  <si>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</si>
  <si>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</si>
  <si>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</si>
  <si>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</si>
  <si>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</si>
  <si>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</si>
  <si>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</si>
  <si>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</si>
  <si>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</si>
  <si>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</si>
  <si>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</si>
  <si>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</si>
  <si>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</si>
  <si>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</si>
  <si>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</si>
  <si>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</si>
  <si>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</si>
  <si>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</si>
  <si>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</si>
  <si>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</si>
  <si>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</si>
  <si>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</si>
  <si>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</si>
  <si>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</si>
  <si>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</si>
  <si>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</si>
  <si>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</si>
  <si>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</si>
  <si>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</si>
  <si>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</si>
  <si>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</si>
  <si>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</si>
  <si>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</si>
  <si>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</si>
  <si>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</si>
  <si>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</si>
  <si>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</si>
  <si>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</si>
  <si>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</si>
  <si>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</si>
  <si>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</si>
  <si>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</si>
  <si>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</si>
  <si>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</si>
  <si>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</si>
  <si>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</si>
  <si>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</si>
  <si>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</si>
  <si>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</si>
  <si>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</si>
  <si>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</si>
  <si>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</si>
  <si>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</si>
  <si>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</si>
  <si>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</si>
  <si>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</si>
  <si>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</si>
  <si>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</si>
  <si>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</si>
  <si>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</si>
  <si>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</si>
  <si>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</si>
  <si>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</si>
  <si>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</si>
  <si>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</si>
  <si>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</si>
  <si>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</si>
  <si>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</si>
  <si>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</si>
  <si>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</si>
  <si>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</si>
  <si>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</si>
  <si>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</si>
  <si>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</si>
  <si>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</si>
  <si>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</si>
  <si>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</si>
  <si>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</si>
  <si>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</si>
  <si>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</si>
  <si>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</si>
  <si>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</si>
  <si>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</si>
  <si>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</si>
  <si>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</si>
  <si>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</si>
  <si>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</si>
  <si>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</si>
  <si>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</si>
  <si>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</si>
  <si>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</si>
  <si>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</si>
  <si>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</si>
  <si>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</si>
  <si>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</si>
  <si>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</si>
  <si>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</si>
  <si>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</si>
  <si>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</si>
  <si>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</si>
  <si>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</si>
  <si>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</si>
  <si>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</si>
  <si>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</si>
  <si>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</si>
  <si>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</si>
  <si>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</si>
  <si>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</si>
  <si>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</si>
  <si>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</si>
  <si>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</si>
  <si>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</si>
  <si>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</si>
  <si>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</si>
  <si>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</si>
  <si>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</si>
  <si>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</si>
  <si>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</si>
  <si>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</si>
  <si>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</si>
  <si>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</si>
  <si>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</si>
  <si>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</si>
  <si>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</si>
  <si>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</si>
  <si>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</si>
  <si>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</si>
  <si>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</si>
  <si>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</si>
  <si>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</si>
  <si>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</si>
  <si>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</si>
  <si>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</si>
  <si>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</si>
  <si>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</si>
  <si>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</si>
  <si>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</si>
  <si>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</si>
  <si>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</si>
  <si>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</si>
  <si>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</si>
  <si>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</si>
  <si>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</si>
  <si>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</si>
  <si>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</si>
  <si>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</si>
  <si>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</si>
  <si>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</si>
  <si>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</si>
  <si>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</si>
  <si>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</si>
  <si>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</si>
  <si>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</si>
  <si>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</si>
  <si>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</si>
  <si>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</si>
  <si>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</si>
  <si>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</si>
  <si>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</si>
  <si>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</si>
  <si>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</si>
  <si>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</si>
  <si>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</si>
  <si>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</si>
  <si>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</si>
  <si>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</si>
  <si>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</si>
  <si>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</si>
  <si>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</si>
  <si>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</si>
  <si>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</si>
  <si>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</si>
  <si>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</si>
  <si>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</si>
  <si>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</si>
  <si>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</si>
  <si>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</si>
  <si>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</si>
  <si>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</si>
  <si>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</si>
  <si>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</si>
  <si>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</si>
  <si>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</si>
  <si>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</si>
  <si>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</si>
  <si>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</si>
  <si>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</si>
  <si>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</si>
  <si>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</si>
  <si>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</si>
  <si>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</si>
  <si>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</si>
  <si>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</si>
  <si>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</si>
  <si>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</si>
  <si>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</si>
  <si>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</si>
  <si>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</si>
  <si>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</si>
  <si>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</si>
  <si>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</si>
  <si>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</si>
  <si>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</si>
  <si>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</si>
  <si>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</si>
  <si>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</si>
  <si>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</si>
  <si>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</si>
  <si>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</si>
  <si>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</si>
  <si>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</si>
  <si>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</si>
  <si>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</si>
  <si>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</si>
  <si>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</si>
  <si>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</si>
  <si>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</si>
  <si>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</si>
  <si>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</si>
  <si>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</si>
  <si>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</si>
  <si>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</si>
  <si>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</si>
  <si>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</si>
  <si>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</si>
  <si>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</si>
  <si>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</si>
  <si>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</si>
  <si>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</si>
  <si>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</si>
  <si>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</si>
  <si>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</si>
  <si>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</si>
  <si>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</si>
  <si>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</si>
  <si>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</si>
  <si>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</si>
  <si>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</si>
  <si>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</si>
  <si>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</si>
  <si>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</si>
  <si>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</si>
  <si>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</si>
  <si>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</si>
  <si>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</si>
  <si>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</si>
  <si>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</si>
  <si>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</si>
  <si>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</si>
  <si>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</si>
  <si>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</si>
  <si>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</si>
  <si>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</si>
  <si>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</si>
  <si>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</si>
  <si>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</si>
  <si>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</si>
  <si>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</si>
  <si>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</si>
  <si>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</si>
  <si>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</si>
  <si>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</si>
  <si>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</si>
  <si>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</si>
  <si>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</si>
  <si>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</si>
  <si>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</si>
  <si>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</si>
  <si>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</si>
  <si>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</si>
  <si>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</si>
  <si>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</si>
  <si>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</si>
  <si>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</si>
  <si>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</si>
  <si>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</si>
  <si>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</si>
  <si>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</si>
  <si>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</si>
  <si>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</si>
  <si>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</si>
  <si>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</si>
  <si>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</si>
  <si>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</si>
  <si>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</si>
  <si>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</si>
  <si>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</si>
  <si>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</si>
  <si>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</si>
  <si>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</si>
  <si>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</si>
  <si>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</si>
  <si>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</si>
  <si>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</si>
  <si>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</si>
  <si>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</si>
  <si>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</si>
  <si>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</si>
  <si>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</si>
  <si>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</si>
  <si>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</si>
  <si>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</si>
  <si>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</si>
  <si>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</si>
  <si>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</si>
  <si>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</si>
  <si>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</si>
  <si>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</si>
  <si>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</si>
  <si>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</si>
  <si>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</si>
  <si>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</si>
  <si>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</si>
  <si>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</si>
  <si>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</si>
  <si>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</si>
  <si>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</si>
  <si>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</si>
  <si>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</si>
  <si>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</si>
  <si>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</si>
  <si>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</si>
  <si>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</si>
  <si>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</si>
  <si>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</si>
  <si>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</si>
  <si>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</si>
  <si>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</si>
  <si>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</si>
  <si>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</si>
  <si>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</si>
  <si>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</si>
  <si>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</si>
  <si>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</si>
  <si>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</si>
  <si>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</si>
  <si>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</si>
  <si>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</si>
  <si>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</si>
  <si>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</si>
  <si>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</si>
  <si>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</si>
  <si>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</si>
  <si>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</si>
  <si>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</si>
  <si>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</si>
  <si>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</si>
  <si>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</si>
  <si>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</si>
  <si>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</si>
  <si>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</si>
  <si>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</si>
  <si>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</si>
  <si>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</si>
  <si>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</si>
  <si>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</si>
  <si>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</si>
  <si>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</si>
  <si>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</si>
  <si>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</si>
  <si>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</si>
  <si>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</si>
  <si>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</si>
  <si>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</si>
  <si>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</si>
  <si>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</si>
  <si>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</si>
  <si>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</si>
  <si>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</si>
  <si>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</si>
  <si>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</si>
  <si>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</si>
  <si>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</si>
  <si>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</si>
  <si>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</si>
  <si>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</si>
  <si>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</si>
  <si>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</si>
  <si>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</si>
  <si>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</si>
  <si>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</si>
  <si>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</si>
  <si>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</si>
  <si>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</si>
  <si>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</si>
  <si>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</si>
  <si>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</si>
  <si>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</si>
  <si>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</si>
  <si>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</si>
  <si>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</si>
  <si>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</si>
  <si>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</si>
  <si>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</si>
  <si>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</si>
  <si>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</si>
  <si>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</si>
  <si>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</si>
  <si>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</si>
  <si>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</si>
  <si>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</si>
  <si>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</si>
  <si>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</si>
  <si>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</si>
  <si>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</si>
  <si>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</si>
  <si>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</si>
  <si>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</si>
  <si>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</si>
  <si>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</si>
  <si>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</si>
  <si>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</si>
  <si>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</si>
  <si>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</si>
  <si>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</si>
  <si>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</si>
  <si>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</si>
  <si>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</si>
  <si>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</si>
  <si>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</si>
  <si>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</si>
  <si>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</si>
  <si>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</si>
  <si>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</si>
  <si>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</si>
  <si>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</si>
  <si>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</si>
  <si>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</si>
  <si>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</si>
  <si>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</si>
  <si>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</si>
  <si>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</si>
  <si>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</si>
  <si>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</si>
  <si>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</si>
  <si>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</si>
  <si>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</si>
  <si>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</si>
  <si>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</si>
  <si>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</si>
  <si>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</si>
  <si>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</si>
  <si>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</si>
  <si>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</si>
  <si>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</si>
  <si>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</si>
  <si>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</si>
  <si>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</si>
  <si>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</si>
  <si>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</si>
  <si>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</si>
  <si>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</si>
  <si>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</si>
  <si>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</si>
  <si>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</si>
  <si>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</si>
  <si>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</si>
  <si>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</si>
  <si>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</si>
  <si>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</si>
  <si>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</si>
  <si>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</si>
  <si>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</si>
  <si>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</si>
  <si>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</si>
  <si>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</si>
  <si>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</si>
  <si>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</si>
  <si>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</si>
  <si>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</si>
  <si>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</si>
  <si>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</si>
  <si>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</si>
  <si>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</si>
  <si>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</si>
  <si>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</si>
  <si>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</si>
  <si>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</si>
  <si>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</si>
  <si>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</si>
  <si>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</si>
  <si>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</si>
  <si>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</si>
  <si>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</si>
  <si>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</si>
  <si>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</si>
  <si>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</si>
  <si>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</si>
  <si>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</si>
  <si>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</si>
  <si>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</si>
  <si>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</si>
  <si>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</si>
  <si>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</si>
  <si>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</si>
  <si>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</si>
  <si>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</si>
  <si>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</si>
  <si>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</si>
  <si>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</si>
  <si>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</si>
  <si>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</si>
  <si>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</si>
  <si>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</si>
  <si>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</si>
  <si>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</si>
  <si>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</si>
  <si>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</si>
  <si>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</si>
  <si>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</si>
  <si>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</si>
  <si>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</si>
  <si>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</si>
  <si>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</si>
  <si>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</si>
  <si>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</si>
  <si>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</si>
  <si>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</si>
  <si>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</si>
  <si>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</si>
  <si>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</si>
  <si>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</si>
  <si>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</si>
  <si>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</si>
  <si>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</si>
  <si>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</si>
  <si>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</si>
  <si>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</si>
  <si>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</si>
  <si>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</si>
  <si>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</si>
  <si>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</si>
  <si>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</si>
  <si>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</si>
  <si>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</si>
  <si>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</si>
  <si>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</si>
  <si>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</si>
  <si>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</si>
  <si>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</si>
  <si>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</si>
  <si>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</si>
  <si>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</si>
  <si>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</si>
  <si>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</si>
  <si>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</si>
  <si>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</si>
  <si>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</si>
  <si>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</si>
  <si>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</si>
  <si>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</si>
  <si>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</si>
  <si>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</si>
  <si>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</si>
  <si>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</si>
  <si>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</si>
  <si>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</si>
  <si>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</si>
  <si>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</si>
  <si>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</si>
  <si>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</si>
  <si>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</si>
  <si>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</si>
  <si>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</si>
  <si>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</si>
  <si>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</si>
  <si>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</si>
  <si>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</si>
  <si>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</si>
  <si>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</si>
  <si>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</si>
  <si>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</si>
  <si>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</si>
  <si>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</si>
  <si>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</si>
  <si>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</si>
  <si>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</si>
  <si>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</si>
  <si>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</si>
  <si>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</si>
  <si>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</si>
  <si>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</si>
  <si>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</si>
  <si>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</si>
  <si>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</si>
  <si>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</si>
  <si>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</si>
  <si>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</si>
  <si>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</si>
  <si>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</si>
  <si>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</si>
  <si>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</si>
  <si>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</si>
  <si>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</si>
  <si>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</si>
  <si>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</si>
  <si>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</si>
  <si>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</si>
  <si>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</si>
  <si>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</si>
  <si>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</si>
  <si>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</si>
  <si>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</si>
  <si>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</si>
  <si>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</si>
  <si>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</si>
  <si>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</si>
  <si>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</si>
  <si>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</si>
  <si>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</si>
  <si>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</si>
  <si>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</si>
  <si>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</si>
  <si>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</si>
  <si>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</si>
  <si>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</si>
  <si>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</si>
  <si>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</si>
  <si>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</si>
  <si>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</si>
  <si>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</si>
  <si>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</si>
  <si>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</si>
  <si>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</si>
  <si>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</si>
  <si>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</si>
  <si>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</si>
  <si>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</si>
  <si>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</si>
  <si>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</si>
  <si>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</si>
  <si>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</si>
  <si>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</si>
  <si>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</si>
  <si>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</si>
  <si>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</si>
  <si>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</si>
  <si>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</si>
  <si>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</si>
  <si>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</si>
  <si>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</si>
  <si>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</si>
  <si>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</si>
  <si>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</si>
  <si>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</si>
  <si>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</si>
  <si>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</si>
  <si>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</si>
  <si>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</si>
  <si>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</si>
  <si>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</si>
  <si>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</si>
  <si>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</si>
  <si>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</si>
  <si>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</si>
  <si>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</si>
  <si>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</si>
  <si>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</si>
  <si>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</si>
  <si>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</si>
  <si>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</si>
  <si>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</si>
  <si>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</si>
  <si>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</si>
  <si>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</si>
  <si>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</si>
  <si>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</si>
  <si>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</si>
  <si>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</si>
  <si>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</si>
  <si>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</si>
  <si>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</si>
  <si>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</si>
  <si>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</si>
  <si>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</si>
  <si>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</si>
  <si>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</si>
  <si>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</si>
  <si>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</si>
  <si>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</si>
  <si>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</si>
  <si>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</si>
  <si>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</si>
  <si>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</si>
  <si>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</si>
  <si>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</si>
  <si>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</si>
  <si>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</si>
  <si>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</si>
  <si>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</si>
  <si>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</si>
  <si>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</si>
  <si>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</si>
  <si>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</si>
  <si>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</si>
  <si>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</si>
  <si>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</si>
  <si>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</si>
  <si>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</si>
  <si>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</si>
  <si>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</si>
  <si>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</si>
  <si>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</si>
  <si>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</si>
  <si>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</si>
  <si>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</si>
  <si>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</si>
  <si>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</si>
  <si>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</si>
  <si>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</si>
  <si>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</si>
  <si>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</si>
  <si>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</si>
  <si>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</si>
  <si>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</si>
  <si>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</si>
  <si>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</si>
  <si>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</si>
  <si>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</si>
  <si>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</si>
  <si>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</si>
  <si>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</si>
  <si>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</si>
  <si>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</si>
  <si>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</si>
  <si>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</si>
  <si>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</si>
  <si>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</si>
  <si>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</si>
  <si>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</si>
  <si>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</si>
  <si>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</si>
  <si>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</si>
  <si>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</si>
  <si>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</si>
  <si>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</si>
  <si>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</si>
  <si>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</si>
  <si>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</si>
  <si>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</si>
  <si>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</si>
  <si>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</si>
  <si>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</si>
  <si>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</si>
  <si>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</si>
  <si>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</si>
  <si>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</si>
  <si>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</si>
  <si>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</si>
  <si>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</si>
  <si>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</si>
  <si>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</si>
  <si>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</si>
  <si>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</si>
  <si>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</si>
  <si>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</si>
  <si>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</si>
  <si>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</si>
  <si>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</si>
  <si>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</si>
  <si>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</si>
  <si>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</si>
  <si>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</si>
  <si>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</si>
  <si>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</si>
  <si>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</si>
  <si>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</si>
  <si>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</si>
  <si>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</si>
  <si>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</si>
  <si>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</si>
  <si>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</si>
  <si>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</si>
  <si>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</si>
  <si>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</si>
  <si>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</si>
  <si>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</si>
  <si>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</si>
  <si>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</si>
  <si>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</si>
  <si>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</si>
  <si>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</si>
  <si>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</si>
  <si>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</si>
  <si>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</si>
  <si>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</si>
  <si>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</si>
  <si>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</si>
  <si>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</si>
  <si>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</si>
  <si>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</si>
  <si>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</si>
  <si>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</si>
  <si>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</si>
  <si>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</si>
  <si>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</si>
  <si>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контрола:</t>
  </si>
  <si>
    <t>РЕКАПИТУЛАЦИЯ</t>
  </si>
  <si>
    <t>Общо: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</si>
  <si>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</si>
  <si>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</si>
  <si>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</si>
  <si>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</si>
  <si>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</si>
  <si>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</si>
  <si>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Отчетени разходи: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</si>
  <si>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</si>
  <si>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</si>
  <si>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</si>
  <si>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Общини</t>
  </si>
  <si>
    <t>Допълнителни трансфери по бюджетите на общините (в лв.)</t>
  </si>
  <si>
    <t>ОБЛАСТ БЛАГОЕВГРАД</t>
  </si>
  <si>
    <t>Kресна</t>
  </si>
  <si>
    <t>Pазлог</t>
  </si>
  <si>
    <t>Cандански</t>
  </si>
  <si>
    <t>Cатовча</t>
  </si>
  <si>
    <t>Cимитли</t>
  </si>
  <si>
    <t>Cтрумяни</t>
  </si>
  <si>
    <t>Xаджидимово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</si>
  <si>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</si>
  <si>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</si>
  <si>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</si>
  <si>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</si>
  <si>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</si>
  <si>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</si>
  <si>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</si>
  <si>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Pуен</t>
  </si>
  <si>
    <t>Cозопол</t>
  </si>
  <si>
    <t>Cунгурларе</t>
  </si>
  <si>
    <t>ОБЛАСТ ВАРНА</t>
  </si>
  <si>
    <t>Aврен</t>
  </si>
  <si>
    <t>Aксаково</t>
  </si>
  <si>
    <t>Bарна</t>
  </si>
  <si>
    <t>Bълчи дол</t>
  </si>
  <si>
    <t>Долни чифлик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</si>
  <si>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</si>
  <si>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</si>
  <si>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</si>
  <si>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</si>
  <si>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</si>
  <si>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Полски Tръмбеш</t>
  </si>
  <si>
    <t>Cвищов</t>
  </si>
  <si>
    <t>Cтражица</t>
  </si>
  <si>
    <t>Cухиндол</t>
  </si>
  <si>
    <t>ОБЛАСТ ВИДИН</t>
  </si>
  <si>
    <t>Bидин</t>
  </si>
  <si>
    <t>Kула</t>
  </si>
  <si>
    <t>Mакреш</t>
  </si>
  <si>
    <t>Hово село</t>
  </si>
  <si>
    <t>Pужинци</t>
  </si>
  <si>
    <t>ОБЛАСТ ВРАЦА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</si>
  <si>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</si>
  <si>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</si>
  <si>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</si>
  <si>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</si>
  <si>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</si>
  <si>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</si>
  <si>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</si>
  <si>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</si>
  <si>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</si>
  <si>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</si>
  <si>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Cевлиево</t>
  </si>
  <si>
    <t>Tрявна</t>
  </si>
  <si>
    <t>ОБЛАСТ ДОБРИЧ</t>
  </si>
  <si>
    <t xml:space="preserve">Добрич </t>
  </si>
  <si>
    <t>Kаварна</t>
  </si>
  <si>
    <t>Kрушари</t>
  </si>
  <si>
    <t>Tервел</t>
  </si>
  <si>
    <t>ОБЛАСТ КЪРДЖАЛИ</t>
  </si>
  <si>
    <t>Aрдино</t>
  </si>
  <si>
    <t>Kирково</t>
  </si>
  <si>
    <t>Kрумовград</t>
  </si>
  <si>
    <t>Kърджали</t>
  </si>
  <si>
    <t>Mомчилград</t>
  </si>
  <si>
    <t>ОБЛАСТ КЮСТЕНДИЛ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</si>
  <si>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</si>
  <si>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</si>
  <si>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</si>
  <si>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</si>
  <si>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</si>
  <si>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</si>
  <si>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</si>
  <si>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</si>
  <si>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Tетевен</t>
  </si>
  <si>
    <t>Tроян</t>
  </si>
  <si>
    <t>ОБЛАСТ МОНТАНА</t>
  </si>
  <si>
    <t>Bълчедръм</t>
  </si>
  <si>
    <t>Bършец</t>
  </si>
  <si>
    <t>Mедковец</t>
  </si>
  <si>
    <t>Mонтана</t>
  </si>
  <si>
    <t>ОБЛАСТ ПАЗАРДЖИК</t>
  </si>
  <si>
    <t>Bелинград</t>
  </si>
  <si>
    <t>Pакитово</t>
  </si>
  <si>
    <t>Cептември</t>
  </si>
  <si>
    <t>Cтрелча</t>
  </si>
  <si>
    <t>ОБЛАСТ ПЕРНИК</t>
  </si>
  <si>
    <t>Kовачевци</t>
  </si>
  <si>
    <t>Pадомир</t>
  </si>
  <si>
    <t>Tрън</t>
  </si>
  <si>
    <t>ОБЛАСТ ПЛЕВЕН</t>
  </si>
  <si>
    <t>Долна Mитрополия</t>
  </si>
  <si>
    <t>Hикопол</t>
  </si>
  <si>
    <t>Kнежа</t>
  </si>
  <si>
    <t>ОБЛАСТ ПЛОВДИВ</t>
  </si>
  <si>
    <t>Aсеновград</t>
  </si>
  <si>
    <t>Kалояново</t>
  </si>
  <si>
    <t>Kарлово</t>
  </si>
  <si>
    <t>„Mарица”</t>
  </si>
  <si>
    <t>Pаковски</t>
  </si>
  <si>
    <t>„Pодопи”</t>
  </si>
  <si>
    <t>Cадово</t>
  </si>
  <si>
    <t>Cъединение</t>
  </si>
  <si>
    <t>Xисаря</t>
  </si>
  <si>
    <t>ОБЛАСТ РАЗГРАД</t>
  </si>
  <si>
    <t>Kубрат</t>
  </si>
  <si>
    <t>Pазград</t>
  </si>
  <si>
    <t>Cамуил</t>
  </si>
  <si>
    <t>ОБЛАСТ РУСЕ</t>
  </si>
  <si>
    <t>Bетово</t>
  </si>
  <si>
    <t>Pусе</t>
  </si>
  <si>
    <t>Cливо поле</t>
  </si>
  <si>
    <t>ОБЛАСТ СИЛИСТРА</t>
  </si>
  <si>
    <t>Aлфатар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</si>
  <si>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</si>
  <si>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</si>
  <si>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</si>
  <si>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</si>
  <si>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</si>
  <si>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</si>
  <si>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</si>
  <si>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</si>
  <si>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</si>
  <si>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</si>
  <si>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Mадан</t>
  </si>
  <si>
    <t>Hеделино</t>
  </si>
  <si>
    <t>Pудозем</t>
  </si>
  <si>
    <t>Cмолян</t>
  </si>
  <si>
    <t>СТОЛИЧНА ОБЩИНА</t>
  </si>
  <si>
    <t>ОБЛАСТ СОФИЙСКА</t>
  </si>
  <si>
    <t>Горна Mалина</t>
  </si>
  <si>
    <t>Долна баня</t>
  </si>
  <si>
    <t>Драгоман</t>
  </si>
  <si>
    <t>Eлин Пелин</t>
  </si>
  <si>
    <t>Eтрополе</t>
  </si>
  <si>
    <t>Kопривщица</t>
  </si>
  <si>
    <t>Kостенец</t>
  </si>
  <si>
    <t>Kостинброд</t>
  </si>
  <si>
    <t>Cамоков</t>
  </si>
  <si>
    <t>Cвоге</t>
  </si>
  <si>
    <t>Cливница</t>
  </si>
  <si>
    <t>ОБЛАСТ СТАРА ЗАГОРА</t>
  </si>
  <si>
    <t>Kазанлък</t>
  </si>
  <si>
    <t>Mъглиж</t>
  </si>
  <si>
    <t>Oпан</t>
  </si>
  <si>
    <t>Pаднево</t>
  </si>
  <si>
    <t>Cтара Загора</t>
  </si>
  <si>
    <t>ОБЛАСТ ТЪРГОВИЩЕ</t>
  </si>
  <si>
    <t>Aнтоново</t>
  </si>
  <si>
    <t>Oмуртаг</t>
  </si>
  <si>
    <t>Oпака</t>
  </si>
  <si>
    <t>Tърговище</t>
  </si>
  <si>
    <t>ОБЛАСТ ХАСКОВО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</si>
  <si>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</si>
  <si>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</si>
  <si>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</si>
  <si>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</si>
  <si>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</si>
  <si>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</si>
  <si>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</si>
  <si>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</si>
  <si>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</si>
  <si>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</si>
  <si>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</si>
  <si>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</si>
  <si>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</si>
  <si>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</si>
  <si>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</si>
  <si>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</si>
  <si>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</si>
  <si>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ОБЛАСТ ЯМБОЛ</t>
  </si>
  <si>
    <t xml:space="preserve">Болярово          </t>
  </si>
  <si>
    <t>Eлхово</t>
  </si>
  <si>
    <t>Cтралджа</t>
  </si>
  <si>
    <t>„Tунджа”</t>
  </si>
  <si>
    <t>ВСИЧКО:</t>
  </si>
  <si>
    <t>Допълнителни трансфери по бюджета на общината (в лв.):</t>
  </si>
  <si>
    <t>в т.ч. за изпълнение на мерки във връзка с COVID-19 за компенсиране на пътувания с междуселищния автомобилен транспорт в размер до:</t>
  </si>
  <si>
    <t>Остатък:</t>
  </si>
  <si>
    <t>Общо отчетени разходи: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</si>
  <si>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</si>
  <si>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 xml:space="preserve">и за изплащане на разходите по организационно-техническата подготовка и обезпечаването на частичните избори през </t>
  </si>
  <si>
    <t xml:space="preserve"> 11. </t>
  </si>
  <si>
    <r>
      <t xml:space="preserve">Общата сума на отчетените разходи следва </t>
    </r>
    <r>
      <rPr>
        <b/>
        <i/>
        <u val="single"/>
        <sz val="12"/>
        <color indexed="18"/>
        <rFont val="Times New Roman CYR"/>
        <family val="0"/>
      </rPr>
      <t>ДА НЕ НАДХВЪРЛЯ</t>
    </r>
    <r>
      <rPr>
        <sz val="12"/>
        <color indexed="18"/>
        <rFont val="Times New Roman Cyr"/>
        <family val="0"/>
      </rPr>
      <t xml:space="preserve"> общата сума на допълнителния трансфер за други</t>
    </r>
  </si>
  <si>
    <t>Общата сума на отчетените разходи за субсидиране на пътнически превози по междуселищни автобусни линии</t>
  </si>
  <si>
    <t>на Министерския съвет от 2021 г.</t>
  </si>
  <si>
    <t xml:space="preserve"> Попълва се задължително!</t>
  </si>
  <si>
    <t>ОТЧЕТ ПО ЧЛ. 3 ОТ ПОСТАНОВЛЕНИЕ № 326 НА МИНИСТЕРСКИЯ СЪВЕТ ОТ 2021 Г.</t>
  </si>
  <si>
    <t xml:space="preserve">Трансфери за други целеви разходи, предоставени в изпълнение на ПМС № 326 по §§31-18 от ЕБК </t>
  </si>
  <si>
    <t>целеви разходи, одобрен с Постановление № 326 на Министерския съвет от 2021 г.</t>
  </si>
  <si>
    <r>
      <t xml:space="preserve">следва </t>
    </r>
    <r>
      <rPr>
        <b/>
        <i/>
        <u val="single"/>
        <sz val="12"/>
        <color indexed="18"/>
        <rFont val="Times New Roman CYR"/>
        <family val="0"/>
      </rPr>
      <t>ДА НЕ НАДХВЪРЛЯ</t>
    </r>
    <r>
      <rPr>
        <sz val="12"/>
        <color indexed="18"/>
        <rFont val="Times New Roman Cyr"/>
        <family val="0"/>
      </rPr>
      <t xml:space="preserve"> размера на средствата по Приложение 1, колона 3 към чл. 1, ал. 1 от Постановление № 326</t>
    </r>
  </si>
  <si>
    <t>Размер на одобрените средства, съгласно Приложение 1 към чл. 1, ал. 1 от ПМС № 326 от 2021 г.</t>
  </si>
  <si>
    <t>Приложение към ПМС № 326</t>
  </si>
  <si>
    <t>6. Други мерки, невключени в мерките по т.1-5</t>
  </si>
  <si>
    <t>8. Разходи по организационно-техническата подготовка и обезпечаването на частичните избори през 2021 г. при предсрочно прекратяване на пълномощията на кмет</t>
  </si>
  <si>
    <t>РЕКАПИТУЛАЦИЯ НА ИЗТОЧНИЦИ ЗА ФИНАНСИРАНЕ</t>
  </si>
  <si>
    <t>ВРЕМЕННИ БЕЗЛИХВЕНИ ЗАЕМИ</t>
  </si>
  <si>
    <r>
      <t xml:space="preserve">Усвоен трансфер за други целеви разходи, </t>
    </r>
    <r>
      <rPr>
        <b/>
        <u val="single"/>
        <sz val="12"/>
        <color indexed="8"/>
        <rFont val="Times New Roman"/>
        <family val="1"/>
      </rPr>
      <t xml:space="preserve">предоставен в изпълнение на ПМС № 326 от 2021 г. по §§31-18 от ЕБК </t>
    </r>
  </si>
  <si>
    <t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t>
  </si>
  <si>
    <t xml:space="preserve">7. Разходи за изпълнение на мерки във връзка с COVID-19 за субсидиране на пътнически превози по междуселищни автобусни линии (по чл. 2 от ПМС № 326 от 2021 г.) </t>
  </si>
  <si>
    <t xml:space="preserve">Отчетът се предава чрез ИСО в срока за изготвяне и представяне на ежемесечните отчети за касовото </t>
  </si>
  <si>
    <t>от Закона за публичните финанси.</t>
  </si>
  <si>
    <t>УКАЗАНИЯ  ЗА  ПОПЪЛВАНЕ НА ОТЧЕТ ПО
ПО ЧЛ. 3 ОТ ПОСТАНОВЛЕНИЕ № 326 НА МИНИСТЕРСКИЯ СЪВЕТ ОТ 2021 Г.</t>
  </si>
  <si>
    <t xml:space="preserve"> Попълва се задължително на работен лист RECAP!</t>
  </si>
  <si>
    <r>
      <t xml:space="preserve">   </t>
    </r>
    <r>
      <rPr>
        <b/>
        <sz val="12"/>
        <color indexed="62"/>
        <rFont val="Times New Roman CYR"/>
        <family val="1"/>
      </rPr>
      <t>PMS326_2022_Mnt_Mun.xls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</si>
  <si>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 xml:space="preserve">2022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</si>
  <si>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</t>
    </r>
    <r>
      <rPr>
        <b/>
        <sz val="12"/>
        <color indexed="60"/>
        <rFont val="Times New Roman CYR"/>
        <family val="0"/>
      </rPr>
      <t>в</t>
    </r>
    <r>
      <rPr>
        <b/>
        <sz val="12"/>
        <color indexed="18"/>
        <rFont val="Times New Roman CYR"/>
        <family val="0"/>
      </rPr>
      <t>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</si>
  <si>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b/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съответния месец;</t>
    </r>
  </si>
  <si>
    <t>съответното падащо меню (клетка F8 на работен лист RECAP).</t>
  </si>
  <si>
    <t xml:space="preserve">средства към края на съответните отчетни периоди, определени с указанията издадени на основание чл. 133, ал. 5 и чл. 134 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</si>
  <si>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извършени разходи за изпълнение на мерки във връзка с COVID-19 през </t>
    </r>
    <r>
      <rPr>
        <b/>
        <sz val="12"/>
        <color indexed="18"/>
        <rFont val="Times New Roman CYR"/>
        <family val="0"/>
      </rPr>
      <t>2021 г. и 2022 г.</t>
    </r>
  </si>
  <si>
    <r>
      <rPr>
        <b/>
        <sz val="12"/>
        <color indexed="18"/>
        <rFont val="Times New Roman CYR"/>
        <family val="0"/>
      </rPr>
      <t xml:space="preserve">2021 г. и 2022 г. </t>
    </r>
    <r>
      <rPr>
        <sz val="12"/>
        <color indexed="18"/>
        <rFont val="Times New Roman Cyr"/>
        <family val="0"/>
      </rPr>
      <t xml:space="preserve">при предсрочно прекратяване на пълномощията на кмет, финансирани с трансфери за други целеви разходи, 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</si>
  <si>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 от 2021 г.</t>
    </r>
    <r>
      <rPr>
        <sz val="12"/>
        <color indexed="18"/>
        <rFont val="Times New Roman CYR"/>
        <family val="1"/>
      </rPr>
      <t xml:space="preserve"> към края на отчетния период, който се избира от </t>
    </r>
  </si>
  <si>
    <r>
      <t xml:space="preserve">съгласно </t>
    </r>
    <r>
      <rPr>
        <b/>
        <u val="single"/>
        <sz val="12"/>
        <color indexed="18"/>
        <rFont val="Times New Roman CYR"/>
        <family val="0"/>
      </rPr>
      <t>Постановление № 326 от 2021 г.</t>
    </r>
  </si>
  <si>
    <t>избере съответния вид на файла, предвиден в падащото меню на системата.</t>
  </si>
  <si>
    <t xml:space="preserve">Попълненият отчет следва да се прикачи към месечния отчет за касовото изпълнение на бюджета на общината, като се </t>
  </si>
  <si>
    <t>Бланка версия 1 от 2022г.</t>
  </si>
  <si>
    <t>Приложение № 2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</si>
</sst>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&quot; &quot;#&quot; &quot;#"/>
    <numFmt numFmtId="168" formatCode="0&quot; &quot;0&quot; &quot;0&quot; &quot;0"/>
    <numFmt numFmtId="169" formatCode="0000"/>
    <numFmt numFmtId="170" formatCode="dd\.m\.yyyy\ &quot;г.&quot;;@"/>
    <numFmt numFmtId="171" formatCode="&quot;x&quot;"/>
    <numFmt numFmtId="172" formatCode="0&quot;.&quot;"/>
    <numFmt numFmtId="173" formatCode="[$-402]dd\ mmmm\ yyyy\ &quot;г.&quot;"/>
  </numFmts>
  <fonts count="1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b/>
      <i/>
      <u val="single"/>
      <sz val="12"/>
      <color indexed="18"/>
      <name val="Times New Roman CYR"/>
      <family val="0"/>
    </font>
    <font>
      <b/>
      <u val="single"/>
      <sz val="12"/>
      <color indexed="8"/>
      <name val="Times New Roman"/>
      <family val="1"/>
    </font>
    <font>
      <sz val="12"/>
      <name val="Hebar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28"/>
      <name val="Times New Roman CYR"/>
      <family val="1"/>
    </font>
    <font>
      <b/>
      <sz val="12"/>
      <color indexed="28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28"/>
      <name val="Times New Roman CYR"/>
      <family val="1"/>
    </font>
    <font>
      <sz val="12"/>
      <color indexed="28"/>
      <name val="Arial"/>
      <family val="2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u val="single"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2"/>
      <color rgb="FF660066"/>
      <name val="Times New Roman CYR"/>
      <family val="1"/>
    </font>
    <font>
      <sz val="12"/>
      <color rgb="FF660066"/>
      <name val="Arial"/>
      <family val="2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thin"/>
      <bottom style="hair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8" fillId="16" borderId="0" applyNumberFormat="0" applyBorder="0" applyAlignment="0" applyProtection="0"/>
    <xf numFmtId="0" fontId="128" fillId="17" borderId="0" applyNumberFormat="0" applyBorder="0" applyAlignment="0" applyProtection="0"/>
    <xf numFmtId="0" fontId="128" fillId="18" borderId="0" applyNumberFormat="0" applyBorder="0" applyAlignment="0" applyProtection="0"/>
    <xf numFmtId="0" fontId="128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2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71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8" fillId="20" borderId="0" applyNumberFormat="0" applyBorder="0" applyAlignment="0" applyProtection="0"/>
    <xf numFmtId="0" fontId="128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128" fillId="24" borderId="0" applyNumberFormat="0" applyBorder="0" applyAlignment="0" applyProtection="0"/>
    <xf numFmtId="0" fontId="1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364">
    <xf numFmtId="0" fontId="0" fillId="0" borderId="0" xfId="0" applyFont="1" applyAlignment="1">
      <alignment/>
    </xf>
    <xf numFmtId="166" fontId="147" fillId="33" borderId="10" xfId="39" applyNumberFormat="1" applyFont="1" applyFill="1" applyBorder="1" applyAlignment="1" applyProtection="1" quotePrefix="1">
      <alignment horizontal="right" vertical="center"/>
      <protection/>
    </xf>
    <xf numFmtId="0" fontId="3" fillId="34" borderId="11" xfId="39" applyFont="1" applyFill="1" applyBorder="1" applyAlignment="1" applyProtection="1">
      <alignment horizontal="right" vertical="center"/>
      <protection/>
    </xf>
    <xf numFmtId="166" fontId="4" fillId="34" borderId="12" xfId="39" applyNumberFormat="1" applyFont="1" applyFill="1" applyBorder="1" applyAlignment="1" applyProtection="1" quotePrefix="1">
      <alignment horizontal="right" vertical="center"/>
      <protection/>
    </xf>
    <xf numFmtId="166" fontId="4" fillId="34" borderId="13" xfId="39" applyNumberFormat="1" applyFont="1" applyFill="1" applyBorder="1" applyAlignment="1" applyProtection="1" quotePrefix="1">
      <alignment horizontal="right" vertical="center"/>
      <protection/>
    </xf>
    <xf numFmtId="0" fontId="6" fillId="34" borderId="11" xfId="39" applyFont="1" applyFill="1" applyBorder="1" applyAlignment="1" applyProtection="1" quotePrefix="1">
      <alignment horizontal="right" vertical="center"/>
      <protection/>
    </xf>
    <xf numFmtId="166" fontId="4" fillId="34" borderId="14" xfId="39" applyNumberFormat="1" applyFont="1" applyFill="1" applyBorder="1" applyAlignment="1" applyProtection="1" quotePrefix="1">
      <alignment horizontal="right" vertical="center"/>
      <protection/>
    </xf>
    <xf numFmtId="166" fontId="4" fillId="34" borderId="15" xfId="39" applyNumberFormat="1" applyFont="1" applyFill="1" applyBorder="1" applyAlignment="1" applyProtection="1" quotePrefix="1">
      <alignment horizontal="right" vertical="center"/>
      <protection/>
    </xf>
    <xf numFmtId="166" fontId="4" fillId="34" borderId="16" xfId="39" applyNumberFormat="1" applyFont="1" applyFill="1" applyBorder="1" applyAlignment="1" applyProtection="1" quotePrefix="1">
      <alignment horizontal="right" vertical="center"/>
      <protection/>
    </xf>
    <xf numFmtId="166" fontId="4" fillId="34" borderId="17" xfId="39" applyNumberFormat="1" applyFont="1" applyFill="1" applyBorder="1" applyAlignment="1" applyProtection="1" quotePrefix="1">
      <alignment horizontal="right" vertical="center"/>
      <protection/>
    </xf>
    <xf numFmtId="166" fontId="4" fillId="34" borderId="18" xfId="39" applyNumberFormat="1" applyFont="1" applyFill="1" applyBorder="1" applyAlignment="1" applyProtection="1" quotePrefix="1">
      <alignment horizontal="right" vertical="center"/>
      <protection/>
    </xf>
    <xf numFmtId="0" fontId="147" fillId="33" borderId="19" xfId="33" applyFont="1" applyFill="1" applyBorder="1" applyAlignment="1" applyProtection="1">
      <alignment vertical="center"/>
      <protection/>
    </xf>
    <xf numFmtId="166" fontId="147" fillId="33" borderId="10" xfId="39" applyNumberFormat="1" applyFont="1" applyFill="1" applyBorder="1" applyAlignment="1" applyProtection="1" quotePrefix="1">
      <alignment horizontal="right"/>
      <protection/>
    </xf>
    <xf numFmtId="0" fontId="148" fillId="35" borderId="20" xfId="33" applyFont="1" applyFill="1" applyBorder="1" applyAlignment="1" applyProtection="1">
      <alignment vertical="center"/>
      <protection/>
    </xf>
    <xf numFmtId="0" fontId="148" fillId="35" borderId="21" xfId="33" applyFont="1" applyFill="1" applyBorder="1" applyAlignment="1" applyProtection="1">
      <alignment horizontal="center" vertical="center"/>
      <protection/>
    </xf>
    <xf numFmtId="0" fontId="149" fillId="35" borderId="22" xfId="33" applyFont="1" applyFill="1" applyBorder="1" applyAlignment="1" applyProtection="1">
      <alignment horizontal="center" vertical="center" wrapText="1"/>
      <protection/>
    </xf>
    <xf numFmtId="0" fontId="150" fillId="36" borderId="0" xfId="36" applyFont="1" applyFill="1" applyBorder="1">
      <alignment/>
      <protection/>
    </xf>
    <xf numFmtId="0" fontId="150" fillId="36" borderId="0" xfId="36" applyFont="1" applyFill="1" applyBorder="1" applyAlignment="1">
      <alignment/>
      <protection/>
    </xf>
    <xf numFmtId="0" fontId="150" fillId="0" borderId="0" xfId="36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6" applyFont="1" applyFill="1" applyBorder="1" applyAlignment="1">
      <alignment horizontal="left" vertical="center" wrapText="1"/>
      <protection/>
    </xf>
    <xf numFmtId="0" fontId="15" fillId="37" borderId="23" xfId="35" applyFont="1" applyFill="1" applyBorder="1" applyAlignment="1" applyProtection="1" quotePrefix="1">
      <alignment horizontal="left"/>
      <protection/>
    </xf>
    <xf numFmtId="0" fontId="15" fillId="37" borderId="24" xfId="35" applyFont="1" applyFill="1" applyBorder="1" applyAlignment="1" applyProtection="1" quotePrefix="1">
      <alignment horizontal="left"/>
      <protection/>
    </xf>
    <xf numFmtId="0" fontId="15" fillId="37" borderId="25" xfId="35" applyFont="1" applyFill="1" applyBorder="1" applyAlignment="1" applyProtection="1" quotePrefix="1">
      <alignment horizontal="left"/>
      <protection/>
    </xf>
    <xf numFmtId="0" fontId="19" fillId="0" borderId="0" xfId="36" applyFont="1" applyFill="1" applyBorder="1" applyAlignment="1">
      <alignment vertical="center" wrapText="1"/>
      <protection/>
    </xf>
    <xf numFmtId="0" fontId="3" fillId="0" borderId="0" xfId="36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9" fillId="38" borderId="0" xfId="36" applyFill="1">
      <alignment/>
      <protection/>
    </xf>
    <xf numFmtId="0" fontId="129" fillId="38" borderId="0" xfId="36" applyFill="1" applyAlignment="1">
      <alignment/>
      <protection/>
    </xf>
    <xf numFmtId="0" fontId="129" fillId="26" borderId="0" xfId="36" applyFill="1">
      <alignment/>
      <protection/>
    </xf>
    <xf numFmtId="0" fontId="129" fillId="26" borderId="0" xfId="36" applyFill="1" applyAlignment="1">
      <alignment/>
      <protection/>
    </xf>
    <xf numFmtId="167" fontId="20" fillId="37" borderId="0" xfId="42" applyNumberFormat="1" applyFont="1" applyFill="1" applyBorder="1" applyAlignment="1" quotePrefix="1">
      <alignment horizontal="right"/>
      <protection/>
    </xf>
    <xf numFmtId="0" fontId="4" fillId="37" borderId="0" xfId="42" applyFont="1" applyFill="1" applyBorder="1">
      <alignment/>
      <protection/>
    </xf>
    <xf numFmtId="0" fontId="4" fillId="37" borderId="0" xfId="42" applyFont="1" applyFill="1" applyBorder="1" applyAlignment="1" quotePrefix="1">
      <alignment horizontal="left"/>
      <protection/>
    </xf>
    <xf numFmtId="0" fontId="4" fillId="37" borderId="0" xfId="42" applyFont="1" applyFill="1" applyBorder="1" applyAlignment="1" quotePrefix="1">
      <alignment horizontal="left"/>
      <protection/>
    </xf>
    <xf numFmtId="0" fontId="4" fillId="37" borderId="0" xfId="42" applyFont="1" applyFill="1" applyBorder="1">
      <alignment/>
      <protection/>
    </xf>
    <xf numFmtId="0" fontId="4" fillId="37" borderId="0" xfId="42" applyFont="1" applyFill="1" applyBorder="1" applyAlignment="1">
      <alignment horizontal="left"/>
      <protection/>
    </xf>
    <xf numFmtId="0" fontId="4" fillId="37" borderId="0" xfId="42" applyFont="1" applyFill="1" applyBorder="1" applyAlignment="1">
      <alignment horizontal="left"/>
      <protection/>
    </xf>
    <xf numFmtId="0" fontId="7" fillId="37" borderId="0" xfId="42" applyFont="1" applyFill="1" applyBorder="1">
      <alignment/>
      <protection/>
    </xf>
    <xf numFmtId="0" fontId="7" fillId="37" borderId="0" xfId="42" applyFont="1" applyFill="1" applyBorder="1" applyAlignment="1" quotePrefix="1">
      <alignment horizontal="left"/>
      <protection/>
    </xf>
    <xf numFmtId="0" fontId="4" fillId="37" borderId="0" xfId="39" applyFont="1" applyFill="1" applyBorder="1" applyAlignment="1">
      <alignment horizontal="left"/>
      <protection/>
    </xf>
    <xf numFmtId="0" fontId="4" fillId="37" borderId="0" xfId="39" applyFont="1" applyFill="1" applyBorder="1" applyAlignment="1">
      <alignment horizontal="left"/>
      <protection/>
    </xf>
    <xf numFmtId="0" fontId="4" fillId="37" borderId="0" xfId="42" applyFont="1" applyFill="1" applyBorder="1" applyAlignment="1" quotePrefix="1">
      <alignment horizontal="left"/>
      <protection/>
    </xf>
    <xf numFmtId="0" fontId="7" fillId="37" borderId="0" xfId="42" applyFont="1" applyFill="1" applyBorder="1" applyAlignment="1">
      <alignment horizontal="left"/>
      <protection/>
    </xf>
    <xf numFmtId="167" fontId="21" fillId="37" borderId="0" xfId="42" applyNumberFormat="1" applyFont="1" applyFill="1" applyBorder="1" applyAlignment="1" quotePrefix="1">
      <alignment horizontal="right"/>
      <protection/>
    </xf>
    <xf numFmtId="0" fontId="4" fillId="37" borderId="0" xfId="42" applyFont="1" applyFill="1" applyBorder="1">
      <alignment/>
      <protection/>
    </xf>
    <xf numFmtId="167" fontId="20" fillId="37" borderId="0" xfId="42" applyNumberFormat="1" applyFont="1" applyFill="1" applyBorder="1" applyAlignment="1">
      <alignment horizontal="right"/>
      <protection/>
    </xf>
    <xf numFmtId="0" fontId="4" fillId="37" borderId="0" xfId="42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5" applyNumberFormat="1" applyFont="1" applyFill="1" applyBorder="1">
      <alignment/>
      <protection/>
    </xf>
    <xf numFmtId="49" fontId="2" fillId="40" borderId="26" xfId="35" applyNumberFormat="1" applyFont="1" applyFill="1" applyBorder="1">
      <alignment/>
      <protection/>
    </xf>
    <xf numFmtId="49" fontId="2" fillId="41" borderId="26" xfId="35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50" fillId="0" borderId="0" xfId="36" applyFont="1" applyFill="1" applyBorder="1" applyAlignment="1">
      <alignment/>
      <protection/>
    </xf>
    <xf numFmtId="49" fontId="151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51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51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51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9" fillId="37" borderId="31" xfId="33" applyNumberFormat="1" applyFont="1" applyFill="1" applyBorder="1" applyAlignment="1" quotePrefix="1">
      <alignment horizontal="center"/>
      <protection/>
    </xf>
    <xf numFmtId="0" fontId="152" fillId="37" borderId="31" xfId="33" applyFont="1" applyFill="1" applyBorder="1">
      <alignment/>
      <protection/>
    </xf>
    <xf numFmtId="49" fontId="151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68" fontId="5" fillId="37" borderId="0" xfId="40" applyNumberFormat="1" applyFont="1" applyFill="1" applyBorder="1" applyAlignment="1" quotePrefix="1">
      <alignment horizontal="left"/>
      <protection/>
    </xf>
    <xf numFmtId="0" fontId="153" fillId="37" borderId="33" xfId="40" applyFont="1" applyFill="1" applyBorder="1">
      <alignment/>
      <protection/>
    </xf>
    <xf numFmtId="0" fontId="5" fillId="42" borderId="0" xfId="40" applyFont="1" applyFill="1" applyBorder="1" applyAlignment="1" quotePrefix="1">
      <alignment horizontal="left"/>
      <protection/>
    </xf>
    <xf numFmtId="168" fontId="154" fillId="37" borderId="34" xfId="33" applyNumberFormat="1" applyFont="1" applyFill="1" applyBorder="1" applyAlignment="1">
      <alignment horizontal="center"/>
      <protection/>
    </xf>
    <xf numFmtId="169" fontId="155" fillId="37" borderId="35" xfId="33" applyNumberFormat="1" applyFont="1" applyFill="1" applyBorder="1" applyAlignment="1">
      <alignment horizontal="left"/>
      <protection/>
    </xf>
    <xf numFmtId="169" fontId="156" fillId="37" borderId="35" xfId="33" applyNumberFormat="1" applyFont="1" applyFill="1" applyBorder="1" applyAlignment="1">
      <alignment horizontal="left"/>
      <protection/>
    </xf>
    <xf numFmtId="49" fontId="157" fillId="37" borderId="29" xfId="33" applyNumberFormat="1" applyFont="1" applyFill="1" applyBorder="1" applyAlignment="1" quotePrefix="1">
      <alignment horizontal="center"/>
      <protection/>
    </xf>
    <xf numFmtId="0" fontId="152" fillId="37" borderId="36" xfId="33" applyFont="1" applyFill="1" applyBorder="1">
      <alignment/>
      <protection/>
    </xf>
    <xf numFmtId="0" fontId="152" fillId="37" borderId="30" xfId="33" applyFont="1" applyFill="1" applyBorder="1">
      <alignment/>
      <protection/>
    </xf>
    <xf numFmtId="0" fontId="152" fillId="37" borderId="29" xfId="33" applyFont="1" applyFill="1" applyBorder="1">
      <alignment/>
      <protection/>
    </xf>
    <xf numFmtId="0" fontId="158" fillId="37" borderId="29" xfId="33" applyFont="1" applyFill="1" applyBorder="1">
      <alignment/>
      <protection/>
    </xf>
    <xf numFmtId="0" fontId="152" fillId="37" borderId="29" xfId="33" applyFont="1" applyFill="1" applyBorder="1" applyAlignment="1">
      <alignment horizontal="left"/>
      <protection/>
    </xf>
    <xf numFmtId="0" fontId="150" fillId="0" borderId="0" xfId="36" applyFont="1" applyFill="1" applyBorder="1" quotePrefix="1">
      <alignment/>
      <protection/>
    </xf>
    <xf numFmtId="169" fontId="150" fillId="0" borderId="0" xfId="36" applyNumberFormat="1" applyFont="1" applyFill="1" applyBorder="1">
      <alignment/>
      <protection/>
    </xf>
    <xf numFmtId="0" fontId="152" fillId="37" borderId="29" xfId="33" applyFont="1" applyFill="1" applyBorder="1" applyAlignment="1">
      <alignment horizontal="left" wrapText="1"/>
      <protection/>
    </xf>
    <xf numFmtId="0" fontId="3" fillId="0" borderId="26" xfId="38" applyFont="1" applyFill="1" applyBorder="1" applyAlignment="1">
      <alignment/>
      <protection/>
    </xf>
    <xf numFmtId="49" fontId="159" fillId="37" borderId="31" xfId="33" applyNumberFormat="1" applyFont="1" applyFill="1" applyBorder="1" applyAlignment="1" quotePrefix="1">
      <alignment horizontal="center"/>
      <protection/>
    </xf>
    <xf numFmtId="0" fontId="160" fillId="37" borderId="31" xfId="33" applyFont="1" applyFill="1" applyBorder="1">
      <alignment/>
      <protection/>
    </xf>
    <xf numFmtId="169" fontId="161" fillId="37" borderId="10" xfId="33" applyNumberFormat="1" applyFont="1" applyFill="1" applyBorder="1" applyAlignment="1">
      <alignment horizontal="left"/>
      <protection/>
    </xf>
    <xf numFmtId="49" fontId="157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7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4" fillId="37" borderId="34" xfId="33" applyNumberFormat="1" applyFont="1" applyFill="1" applyBorder="1" applyAlignment="1">
      <alignment horizontal="center"/>
      <protection/>
    </xf>
    <xf numFmtId="169" fontId="155" fillId="37" borderId="10" xfId="33" applyNumberFormat="1" applyFont="1" applyFill="1" applyBorder="1" applyAlignment="1">
      <alignment horizontal="left"/>
      <protection/>
    </xf>
    <xf numFmtId="49" fontId="151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7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51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7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9" fillId="37" borderId="29" xfId="33" applyNumberFormat="1" applyFont="1" applyFill="1" applyBorder="1" applyAlignment="1" quotePrefix="1">
      <alignment horizontal="center"/>
      <protection/>
    </xf>
    <xf numFmtId="0" fontId="152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62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62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62" fillId="37" borderId="32" xfId="33" applyFont="1" applyFill="1" applyBorder="1" applyAlignment="1">
      <alignment horizontal="left"/>
      <protection/>
    </xf>
    <xf numFmtId="0" fontId="157" fillId="0" borderId="0" xfId="33" applyNumberFormat="1" applyFont="1" applyFill="1" applyBorder="1" applyAlignment="1" quotePrefix="1">
      <alignment horizontal="center"/>
      <protection/>
    </xf>
    <xf numFmtId="0" fontId="162" fillId="0" borderId="0" xfId="33" applyFont="1" applyFill="1" applyBorder="1" applyAlignment="1">
      <alignment horizontal="left"/>
      <protection/>
    </xf>
    <xf numFmtId="0" fontId="150" fillId="36" borderId="26" xfId="36" applyFont="1" applyFill="1" applyBorder="1">
      <alignment/>
      <protection/>
    </xf>
    <xf numFmtId="0" fontId="150" fillId="36" borderId="26" xfId="36" applyFont="1" applyFill="1" applyBorder="1" applyAlignment="1">
      <alignment/>
      <protection/>
    </xf>
    <xf numFmtId="0" fontId="150" fillId="40" borderId="26" xfId="36" applyFont="1" applyFill="1" applyBorder="1">
      <alignment/>
      <protection/>
    </xf>
    <xf numFmtId="0" fontId="150" fillId="0" borderId="26" xfId="36" applyFont="1" applyFill="1" applyBorder="1">
      <alignment/>
      <protection/>
    </xf>
    <xf numFmtId="14" fontId="150" fillId="37" borderId="26" xfId="36" applyNumberFormat="1" applyFont="1" applyFill="1" applyBorder="1" applyAlignment="1">
      <alignment horizontal="left"/>
      <protection/>
    </xf>
    <xf numFmtId="170" fontId="50" fillId="26" borderId="26" xfId="33" applyNumberFormat="1" applyFont="1" applyFill="1" applyBorder="1" applyAlignment="1" applyProtection="1" quotePrefix="1">
      <alignment horizontal="center" vertical="center"/>
      <protection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3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1" fontId="164" fillId="33" borderId="40" xfId="33" applyNumberFormat="1" applyFont="1" applyFill="1" applyBorder="1" applyAlignment="1" applyProtection="1">
      <alignment horizontal="center" vertical="center"/>
      <protection/>
    </xf>
    <xf numFmtId="171" fontId="164" fillId="33" borderId="26" xfId="33" applyNumberFormat="1" applyFont="1" applyFill="1" applyBorder="1" applyAlignment="1" applyProtection="1">
      <alignment horizontal="center" vertical="center"/>
      <protection/>
    </xf>
    <xf numFmtId="3" fontId="148" fillId="33" borderId="40" xfId="33" applyNumberFormat="1" applyFont="1" applyFill="1" applyBorder="1" applyAlignment="1" applyProtection="1">
      <alignment horizontal="right" vertical="center"/>
      <protection/>
    </xf>
    <xf numFmtId="3" fontId="148" fillId="33" borderId="26" xfId="33" applyNumberFormat="1" applyFont="1" applyFill="1" applyBorder="1" applyAlignment="1" applyProtection="1">
      <alignment horizontal="right" vertical="center"/>
      <protection/>
    </xf>
    <xf numFmtId="0" fontId="165" fillId="35" borderId="11" xfId="33" applyFont="1" applyFill="1" applyBorder="1" applyAlignment="1" applyProtection="1">
      <alignment horizontal="center" vertical="center"/>
      <protection/>
    </xf>
    <xf numFmtId="0" fontId="165" fillId="35" borderId="41" xfId="33" applyFont="1" applyFill="1" applyBorder="1" applyAlignment="1" applyProtection="1">
      <alignment horizontal="center" vertical="center"/>
      <protection/>
    </xf>
    <xf numFmtId="0" fontId="4" fillId="0" borderId="42" xfId="39" applyFont="1" applyFill="1" applyBorder="1" applyAlignment="1" applyProtection="1">
      <alignment horizontal="center" vertical="center" wrapText="1"/>
      <protection/>
    </xf>
    <xf numFmtId="166" fontId="147" fillId="33" borderId="20" xfId="39" applyNumberFormat="1" applyFont="1" applyFill="1" applyBorder="1" applyAlignment="1" applyProtection="1" quotePrefix="1">
      <alignment horizontal="right" vertical="center"/>
      <protection/>
    </xf>
    <xf numFmtId="0" fontId="3" fillId="34" borderId="43" xfId="39" applyFont="1" applyFill="1" applyBorder="1" applyAlignment="1" applyProtection="1">
      <alignment vertical="center" wrapText="1"/>
      <protection/>
    </xf>
    <xf numFmtId="0" fontId="3" fillId="34" borderId="30" xfId="39" applyFont="1" applyFill="1" applyBorder="1" applyAlignment="1" applyProtection="1">
      <alignment vertical="center" wrapText="1"/>
      <protection/>
    </xf>
    <xf numFmtId="0" fontId="3" fillId="34" borderId="44" xfId="39" applyFont="1" applyFill="1" applyBorder="1" applyAlignment="1" applyProtection="1">
      <alignment vertical="center" wrapText="1"/>
      <protection/>
    </xf>
    <xf numFmtId="0" fontId="3" fillId="34" borderId="45" xfId="39" applyFont="1" applyFill="1" applyBorder="1" applyAlignment="1" applyProtection="1">
      <alignment horizontal="left" vertical="center" wrapText="1"/>
      <protection/>
    </xf>
    <xf numFmtId="0" fontId="3" fillId="34" borderId="46" xfId="39" applyFont="1" applyFill="1" applyBorder="1" applyAlignment="1" applyProtection="1">
      <alignment vertical="center" wrapText="1"/>
      <protection/>
    </xf>
    <xf numFmtId="0" fontId="3" fillId="34" borderId="45" xfId="39" applyFont="1" applyFill="1" applyBorder="1" applyAlignment="1" applyProtection="1">
      <alignment vertical="center" wrapText="1"/>
      <protection/>
    </xf>
    <xf numFmtId="0" fontId="5" fillId="34" borderId="46" xfId="39" applyFont="1" applyFill="1" applyBorder="1" applyAlignment="1" applyProtection="1">
      <alignment horizontal="left" vertical="center" wrapText="1"/>
      <protection/>
    </xf>
    <xf numFmtId="0" fontId="5" fillId="34" borderId="47" xfId="39" applyFont="1" applyFill="1" applyBorder="1" applyAlignment="1" applyProtection="1">
      <alignment horizontal="left" vertical="center" wrapText="1"/>
      <protection/>
    </xf>
    <xf numFmtId="0" fontId="3" fillId="34" borderId="48" xfId="39" applyFont="1" applyFill="1" applyBorder="1" applyAlignment="1" applyProtection="1">
      <alignment vertical="center" wrapText="1"/>
      <protection/>
    </xf>
    <xf numFmtId="166" fontId="147" fillId="33" borderId="49" xfId="39" applyNumberFormat="1" applyFont="1" applyFill="1" applyBorder="1" applyAlignment="1" applyProtection="1" quotePrefix="1">
      <alignment horizontal="right"/>
      <protection/>
    </xf>
    <xf numFmtId="171" fontId="164" fillId="33" borderId="50" xfId="33" applyNumberFormat="1" applyFont="1" applyFill="1" applyBorder="1" applyAlignment="1" applyProtection="1">
      <alignment horizontal="center" vertical="center"/>
      <protection/>
    </xf>
    <xf numFmtId="171" fontId="164" fillId="33" borderId="51" xfId="33" applyNumberFormat="1" applyFont="1" applyFill="1" applyBorder="1" applyAlignment="1" applyProtection="1">
      <alignment horizontal="center" vertical="center"/>
      <protection/>
    </xf>
    <xf numFmtId="3" fontId="148" fillId="33" borderId="52" xfId="33" applyNumberFormat="1" applyFont="1" applyFill="1" applyBorder="1" applyAlignment="1" applyProtection="1">
      <alignment horizontal="right" vertical="center"/>
      <protection/>
    </xf>
    <xf numFmtId="3" fontId="3" fillId="34" borderId="53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0" fontId="51" fillId="43" borderId="0" xfId="43" applyFont="1" applyFill="1" applyProtection="1">
      <alignment/>
      <protection/>
    </xf>
    <xf numFmtId="0" fontId="52" fillId="43" borderId="0" xfId="43" applyFont="1" applyFill="1" applyBorder="1" applyAlignment="1">
      <alignment vertical="center"/>
      <protection/>
    </xf>
    <xf numFmtId="0" fontId="51" fillId="43" borderId="0" xfId="43" applyFont="1" applyFill="1" applyBorder="1" applyAlignment="1">
      <alignment vertical="center"/>
      <protection/>
    </xf>
    <xf numFmtId="0" fontId="51" fillId="43" borderId="0" xfId="43" applyFont="1" applyFill="1" applyBorder="1" applyAlignment="1" applyProtection="1">
      <alignment vertical="center"/>
      <protection/>
    </xf>
    <xf numFmtId="0" fontId="52" fillId="43" borderId="0" xfId="43" applyFont="1" applyFill="1" applyBorder="1" applyAlignment="1">
      <alignment horizontal="center" vertical="center"/>
      <protection/>
    </xf>
    <xf numFmtId="4" fontId="51" fillId="43" borderId="0" xfId="43" applyNumberFormat="1" applyFont="1" applyFill="1" applyAlignment="1" applyProtection="1">
      <alignment vertical="center"/>
      <protection/>
    </xf>
    <xf numFmtId="0" fontId="52" fillId="43" borderId="0" xfId="43" applyFont="1" applyFill="1" applyBorder="1" applyAlignment="1" applyProtection="1">
      <alignment horizontal="center" vertical="center"/>
      <protection/>
    </xf>
    <xf numFmtId="0" fontId="51" fillId="43" borderId="0" xfId="43" applyFont="1" applyFill="1">
      <alignment/>
      <protection/>
    </xf>
    <xf numFmtId="0" fontId="3" fillId="44" borderId="54" xfId="43" applyFont="1" applyFill="1" applyBorder="1">
      <alignment/>
      <protection/>
    </xf>
    <xf numFmtId="0" fontId="3" fillId="44" borderId="0" xfId="43" applyFont="1" applyFill="1" applyBorder="1">
      <alignment/>
      <protection/>
    </xf>
    <xf numFmtId="0" fontId="3" fillId="44" borderId="55" xfId="43" applyFont="1" applyFill="1" applyBorder="1">
      <alignment/>
      <protection/>
    </xf>
    <xf numFmtId="172" fontId="6" fillId="44" borderId="54" xfId="43" applyNumberFormat="1" applyFont="1" applyFill="1" applyBorder="1" applyAlignment="1">
      <alignment horizontal="right"/>
      <protection/>
    </xf>
    <xf numFmtId="0" fontId="27" fillId="44" borderId="0" xfId="43" applyFont="1" applyFill="1" applyBorder="1">
      <alignment/>
      <protection/>
    </xf>
    <xf numFmtId="172" fontId="6" fillId="45" borderId="56" xfId="43" applyNumberFormat="1" applyFont="1" applyFill="1" applyBorder="1" applyAlignment="1">
      <alignment horizontal="right"/>
      <protection/>
    </xf>
    <xf numFmtId="0" fontId="55" fillId="45" borderId="57" xfId="43" applyFont="1" applyFill="1" applyBorder="1">
      <alignment/>
      <protection/>
    </xf>
    <xf numFmtId="0" fontId="3" fillId="45" borderId="57" xfId="43" applyFont="1" applyFill="1" applyBorder="1">
      <alignment/>
      <protection/>
    </xf>
    <xf numFmtId="0" fontId="3" fillId="45" borderId="58" xfId="43" applyFont="1" applyFill="1" applyBorder="1">
      <alignment/>
      <protection/>
    </xf>
    <xf numFmtId="172" fontId="6" fillId="45" borderId="54" xfId="43" applyNumberFormat="1" applyFont="1" applyFill="1" applyBorder="1" applyAlignment="1">
      <alignment horizontal="right"/>
      <protection/>
    </xf>
    <xf numFmtId="0" fontId="55" fillId="45" borderId="0" xfId="43" applyFont="1" applyFill="1" applyBorder="1">
      <alignment/>
      <protection/>
    </xf>
    <xf numFmtId="0" fontId="3" fillId="45" borderId="0" xfId="43" applyFont="1" applyFill="1" applyBorder="1">
      <alignment/>
      <protection/>
    </xf>
    <xf numFmtId="0" fontId="3" fillId="45" borderId="55" xfId="43" applyFont="1" applyFill="1" applyBorder="1">
      <alignment/>
      <protection/>
    </xf>
    <xf numFmtId="172" fontId="6" fillId="45" borderId="59" xfId="43" applyNumberFormat="1" applyFont="1" applyFill="1" applyBorder="1" applyAlignment="1">
      <alignment horizontal="right"/>
      <protection/>
    </xf>
    <xf numFmtId="0" fontId="3" fillId="45" borderId="60" xfId="43" applyFont="1" applyFill="1" applyBorder="1">
      <alignment/>
      <protection/>
    </xf>
    <xf numFmtId="0" fontId="3" fillId="45" borderId="61" xfId="43" applyFont="1" applyFill="1" applyBorder="1">
      <alignment/>
      <protection/>
    </xf>
    <xf numFmtId="0" fontId="54" fillId="44" borderId="0" xfId="43" applyFont="1" applyFill="1" applyBorder="1">
      <alignment/>
      <protection/>
    </xf>
    <xf numFmtId="172" fontId="6" fillId="44" borderId="54" xfId="37" applyNumberFormat="1" applyFont="1" applyFill="1" applyBorder="1" applyAlignment="1">
      <alignment horizontal="right"/>
      <protection/>
    </xf>
    <xf numFmtId="0" fontId="57" fillId="44" borderId="0" xfId="37" applyFont="1" applyFill="1" applyBorder="1">
      <alignment/>
      <protection/>
    </xf>
    <xf numFmtId="0" fontId="54" fillId="44" borderId="0" xfId="37" applyFont="1" applyFill="1" applyBorder="1">
      <alignment/>
      <protection/>
    </xf>
    <xf numFmtId="0" fontId="54" fillId="44" borderId="55" xfId="37" applyFont="1" applyFill="1" applyBorder="1">
      <alignment/>
      <protection/>
    </xf>
    <xf numFmtId="0" fontId="51" fillId="43" borderId="0" xfId="37" applyFont="1" applyFill="1">
      <alignment/>
      <protection/>
    </xf>
    <xf numFmtId="0" fontId="55" fillId="44" borderId="0" xfId="43" applyFont="1" applyFill="1" applyBorder="1">
      <alignment/>
      <protection/>
    </xf>
    <xf numFmtId="0" fontId="55" fillId="44" borderId="0" xfId="37" applyFont="1" applyFill="1" applyBorder="1">
      <alignment/>
      <protection/>
    </xf>
    <xf numFmtId="0" fontId="3" fillId="44" borderId="0" xfId="37" applyFont="1" applyFill="1" applyBorder="1">
      <alignment/>
      <protection/>
    </xf>
    <xf numFmtId="0" fontId="3" fillId="44" borderId="55" xfId="37" applyFont="1" applyFill="1" applyBorder="1">
      <alignment/>
      <protection/>
    </xf>
    <xf numFmtId="0" fontId="3" fillId="44" borderId="62" xfId="43" applyFont="1" applyFill="1" applyBorder="1">
      <alignment/>
      <protection/>
    </xf>
    <xf numFmtId="0" fontId="58" fillId="44" borderId="63" xfId="43" applyFont="1" applyFill="1" applyBorder="1">
      <alignment/>
      <protection/>
    </xf>
    <xf numFmtId="0" fontId="3" fillId="44" borderId="63" xfId="43" applyFont="1" applyFill="1" applyBorder="1">
      <alignment/>
      <protection/>
    </xf>
    <xf numFmtId="0" fontId="3" fillId="44" borderId="64" xfId="43" applyFont="1" applyFill="1" applyBorder="1">
      <alignment/>
      <protection/>
    </xf>
    <xf numFmtId="0" fontId="3" fillId="43" borderId="0" xfId="43" applyFont="1" applyFill="1">
      <alignment/>
      <protection/>
    </xf>
    <xf numFmtId="0" fontId="59" fillId="44" borderId="0" xfId="43" applyFont="1" applyFill="1" applyBorder="1">
      <alignment/>
      <protection/>
    </xf>
    <xf numFmtId="0" fontId="60" fillId="44" borderId="0" xfId="43" applyFont="1" applyFill="1" applyBorder="1">
      <alignment/>
      <protection/>
    </xf>
    <xf numFmtId="0" fontId="61" fillId="44" borderId="0" xfId="43" applyFont="1" applyFill="1" applyBorder="1">
      <alignment/>
      <protection/>
    </xf>
    <xf numFmtId="0" fontId="27" fillId="44" borderId="55" xfId="43" applyFont="1" applyFill="1" applyBorder="1">
      <alignment/>
      <protection/>
    </xf>
    <xf numFmtId="0" fontId="6" fillId="44" borderId="0" xfId="43" applyFont="1" applyFill="1" applyBorder="1">
      <alignment/>
      <protection/>
    </xf>
    <xf numFmtId="0" fontId="55" fillId="45" borderId="60" xfId="43" applyFont="1" applyFill="1" applyBorder="1">
      <alignment/>
      <protection/>
    </xf>
    <xf numFmtId="0" fontId="27" fillId="44" borderId="0" xfId="37" applyFont="1" applyFill="1" applyBorder="1">
      <alignment/>
      <protection/>
    </xf>
    <xf numFmtId="0" fontId="27" fillId="44" borderId="0" xfId="43" applyFont="1" applyFill="1" applyBorder="1">
      <alignment/>
      <protection/>
    </xf>
    <xf numFmtId="0" fontId="65" fillId="44" borderId="0" xfId="43" applyFont="1" applyFill="1" applyBorder="1">
      <alignment/>
      <protection/>
    </xf>
    <xf numFmtId="0" fontId="58" fillId="44" borderId="55" xfId="43" applyFont="1" applyFill="1" applyBorder="1">
      <alignment/>
      <protection/>
    </xf>
    <xf numFmtId="0" fontId="27" fillId="44" borderId="0" xfId="37" applyFont="1" applyFill="1" applyBorder="1">
      <alignment/>
      <protection/>
    </xf>
    <xf numFmtId="0" fontId="27" fillId="44" borderId="0" xfId="43" applyFont="1" applyFill="1" applyBorder="1">
      <alignment/>
      <protection/>
    </xf>
    <xf numFmtId="0" fontId="56" fillId="44" borderId="0" xfId="43" applyFont="1" applyFill="1" applyBorder="1">
      <alignment/>
      <protection/>
    </xf>
    <xf numFmtId="3" fontId="164" fillId="33" borderId="50" xfId="33" applyNumberFormat="1" applyFont="1" applyFill="1" applyBorder="1" applyAlignment="1" applyProtection="1">
      <alignment horizontal="center" vertical="center"/>
      <protection/>
    </xf>
    <xf numFmtId="3" fontId="164" fillId="33" borderId="51" xfId="33" applyNumberFormat="1" applyFont="1" applyFill="1" applyBorder="1" applyAlignment="1" applyProtection="1">
      <alignment horizontal="center" vertical="center"/>
      <protection/>
    </xf>
    <xf numFmtId="0" fontId="166" fillId="26" borderId="65" xfId="0" applyFont="1" applyFill="1" applyBorder="1" applyAlignment="1" applyProtection="1">
      <alignment horizontal="center" vertical="center" wrapText="1"/>
      <protection/>
    </xf>
    <xf numFmtId="0" fontId="167" fillId="0" borderId="0" xfId="0" applyFont="1" applyAlignment="1">
      <alignment/>
    </xf>
    <xf numFmtId="0" fontId="167" fillId="0" borderId="26" xfId="0" applyFont="1" applyBorder="1" applyAlignment="1">
      <alignment horizontal="right"/>
    </xf>
    <xf numFmtId="0" fontId="167" fillId="0" borderId="66" xfId="0" applyFont="1" applyBorder="1" applyAlignment="1">
      <alignment horizontal="right"/>
    </xf>
    <xf numFmtId="0" fontId="165" fillId="35" borderId="67" xfId="33" applyFont="1" applyFill="1" applyBorder="1" applyAlignment="1" applyProtection="1">
      <alignment horizontal="center" vertical="center"/>
      <protection/>
    </xf>
    <xf numFmtId="0" fontId="165" fillId="35" borderId="68" xfId="33" applyFont="1" applyFill="1" applyBorder="1" applyAlignment="1" applyProtection="1">
      <alignment horizontal="center" vertical="center"/>
      <protection/>
    </xf>
    <xf numFmtId="0" fontId="4" fillId="0" borderId="69" xfId="39" applyFont="1" applyFill="1" applyBorder="1" applyAlignment="1" applyProtection="1">
      <alignment horizontal="center" vertical="center" wrapText="1"/>
      <protection/>
    </xf>
    <xf numFmtId="0" fontId="168" fillId="46" borderId="70" xfId="0" applyFont="1" applyFill="1" applyBorder="1" applyAlignment="1" applyProtection="1">
      <alignment horizontal="right"/>
      <protection/>
    </xf>
    <xf numFmtId="0" fontId="168" fillId="46" borderId="71" xfId="0" applyFont="1" applyFill="1" applyBorder="1" applyAlignment="1" applyProtection="1">
      <alignment horizontal="right"/>
      <protection/>
    </xf>
    <xf numFmtId="0" fontId="169" fillId="0" borderId="0" xfId="0" applyFont="1" applyAlignment="1">
      <alignment/>
    </xf>
    <xf numFmtId="0" fontId="168" fillId="46" borderId="72" xfId="0" applyFont="1" applyFill="1" applyBorder="1" applyAlignment="1" applyProtection="1">
      <alignment horizontal="left"/>
      <protection/>
    </xf>
    <xf numFmtId="0" fontId="168" fillId="46" borderId="73" xfId="0" applyFont="1" applyFill="1" applyBorder="1" applyAlignment="1" applyProtection="1">
      <alignment horizontal="left"/>
      <protection/>
    </xf>
    <xf numFmtId="0" fontId="170" fillId="46" borderId="74" xfId="0" applyFont="1" applyFill="1" applyBorder="1" applyAlignment="1" applyProtection="1">
      <alignment horizontal="right"/>
      <protection/>
    </xf>
    <xf numFmtId="0" fontId="142" fillId="0" borderId="0" xfId="0" applyFont="1" applyAlignment="1">
      <alignment/>
    </xf>
    <xf numFmtId="0" fontId="147" fillId="33" borderId="34" xfId="33" applyFont="1" applyFill="1" applyBorder="1" applyAlignment="1" applyProtection="1">
      <alignment vertical="center" wrapText="1"/>
      <protection/>
    </xf>
    <xf numFmtId="0" fontId="166" fillId="26" borderId="70" xfId="0" applyFont="1" applyFill="1" applyBorder="1" applyAlignment="1" applyProtection="1">
      <alignment horizontal="center" vertical="center" wrapText="1"/>
      <protection/>
    </xf>
    <xf numFmtId="0" fontId="167" fillId="0" borderId="11" xfId="0" applyFont="1" applyBorder="1" applyAlignment="1">
      <alignment/>
    </xf>
    <xf numFmtId="0" fontId="171" fillId="0" borderId="0" xfId="33" applyFont="1" applyFill="1" applyBorder="1" applyAlignment="1" applyProtection="1">
      <alignment vertical="center" wrapText="1"/>
      <protection/>
    </xf>
    <xf numFmtId="0" fontId="166" fillId="26" borderId="75" xfId="0" applyFont="1" applyFill="1" applyBorder="1" applyAlignment="1" applyProtection="1">
      <alignment horizontal="center" vertical="center" wrapText="1"/>
      <protection/>
    </xf>
    <xf numFmtId="0" fontId="166" fillId="26" borderId="76" xfId="0" applyFont="1" applyFill="1" applyBorder="1" applyAlignment="1" applyProtection="1">
      <alignment horizontal="center" vertical="center" wrapText="1"/>
      <protection/>
    </xf>
    <xf numFmtId="0" fontId="147" fillId="33" borderId="34" xfId="33" applyFont="1" applyFill="1" applyBorder="1" applyAlignment="1" applyProtection="1">
      <alignment vertical="center" wrapText="1"/>
      <protection/>
    </xf>
    <xf numFmtId="0" fontId="147" fillId="33" borderId="34" xfId="33" applyFont="1" applyFill="1" applyBorder="1" applyAlignment="1" applyProtection="1">
      <alignment vertical="center" wrapText="1"/>
      <protection/>
    </xf>
    <xf numFmtId="0" fontId="171" fillId="26" borderId="26" xfId="33" applyFont="1" applyFill="1" applyBorder="1" applyAlignment="1" applyProtection="1">
      <alignment horizontal="center" vertical="center" wrapText="1"/>
      <protection/>
    </xf>
    <xf numFmtId="3" fontId="171" fillId="26" borderId="77" xfId="33" applyNumberFormat="1" applyFont="1" applyFill="1" applyBorder="1" applyAlignment="1" applyProtection="1">
      <alignment horizontal="center" vertical="center" wrapText="1"/>
      <protection/>
    </xf>
    <xf numFmtId="3" fontId="148" fillId="33" borderId="52" xfId="33" applyNumberFormat="1" applyFont="1" applyFill="1" applyBorder="1" applyAlignment="1" applyProtection="1">
      <alignment horizontal="right" vertical="center"/>
      <protection locked="0"/>
    </xf>
    <xf numFmtId="3" fontId="148" fillId="33" borderId="77" xfId="33" applyNumberFormat="1" applyFont="1" applyFill="1" applyBorder="1" applyAlignment="1" applyProtection="1">
      <alignment horizontal="right" vertical="center"/>
      <protection locked="0"/>
    </xf>
    <xf numFmtId="3" fontId="148" fillId="33" borderId="40" xfId="33" applyNumberFormat="1" applyFont="1" applyFill="1" applyBorder="1" applyAlignment="1" applyProtection="1">
      <alignment horizontal="right" vertical="center"/>
      <protection locked="0"/>
    </xf>
    <xf numFmtId="3" fontId="148" fillId="33" borderId="26" xfId="33" applyNumberFormat="1" applyFont="1" applyFill="1" applyBorder="1" applyAlignment="1" applyProtection="1">
      <alignment horizontal="right" vertical="center"/>
      <protection locked="0"/>
    </xf>
    <xf numFmtId="3" fontId="3" fillId="34" borderId="53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71" fillId="26" borderId="26" xfId="33" applyFont="1" applyFill="1" applyBorder="1" applyAlignment="1" applyProtection="1">
      <alignment horizontal="center" vertical="center" wrapText="1"/>
      <protection/>
    </xf>
    <xf numFmtId="0" fontId="147" fillId="33" borderId="34" xfId="33" applyFont="1" applyFill="1" applyBorder="1" applyAlignment="1" applyProtection="1">
      <alignment vertical="center" wrapText="1"/>
      <protection/>
    </xf>
    <xf numFmtId="0" fontId="173" fillId="0" borderId="26" xfId="34" applyFont="1" applyFill="1" applyBorder="1" applyAlignment="1">
      <alignment horizontal="center" vertical="top" wrapText="1"/>
      <protection/>
    </xf>
    <xf numFmtId="0" fontId="0" fillId="0" borderId="26" xfId="0" applyFill="1" applyBorder="1" applyAlignment="1">
      <alignment horizontal="center" vertical="top" wrapText="1"/>
    </xf>
    <xf numFmtId="0" fontId="72" fillId="0" borderId="26" xfId="41" applyFont="1" applyFill="1" applyBorder="1" applyAlignment="1" applyProtection="1">
      <alignment/>
      <protection/>
    </xf>
    <xf numFmtId="3" fontId="72" fillId="0" borderId="26" xfId="41" applyNumberFormat="1" applyFont="1" applyFill="1" applyBorder="1" applyAlignment="1" applyProtection="1">
      <alignment/>
      <protection/>
    </xf>
    <xf numFmtId="0" fontId="73" fillId="0" borderId="26" xfId="41" applyFont="1" applyFill="1" applyBorder="1" applyAlignment="1" applyProtection="1">
      <alignment/>
      <protection/>
    </xf>
    <xf numFmtId="3" fontId="73" fillId="0" borderId="26" xfId="41" applyNumberFormat="1" applyFont="1" applyFill="1" applyBorder="1" applyAlignment="1" applyProtection="1">
      <alignment/>
      <protection/>
    </xf>
    <xf numFmtId="0" fontId="72" fillId="0" borderId="26" xfId="41" applyFont="1" applyFill="1" applyBorder="1" applyAlignment="1" applyProtection="1">
      <alignment/>
      <protection locked="0"/>
    </xf>
    <xf numFmtId="3" fontId="72" fillId="0" borderId="26" xfId="41" applyNumberFormat="1" applyFont="1" applyFill="1" applyBorder="1" applyAlignment="1" applyProtection="1">
      <alignment/>
      <protection locked="0"/>
    </xf>
    <xf numFmtId="0" fontId="72" fillId="0" borderId="26" xfId="0" applyFont="1" applyFill="1" applyBorder="1" applyAlignment="1">
      <alignment/>
    </xf>
    <xf numFmtId="3" fontId="72" fillId="0" borderId="26" xfId="0" applyNumberFormat="1" applyFont="1" applyFill="1" applyBorder="1" applyAlignment="1">
      <alignment/>
    </xf>
    <xf numFmtId="0" fontId="72" fillId="0" borderId="78" xfId="41" applyFont="1" applyFill="1" applyBorder="1" applyAlignment="1" applyProtection="1">
      <alignment/>
      <protection/>
    </xf>
    <xf numFmtId="3" fontId="72" fillId="0" borderId="78" xfId="41" applyNumberFormat="1" applyFont="1" applyFill="1" applyBorder="1" applyAlignment="1" applyProtection="1">
      <alignment/>
      <protection/>
    </xf>
    <xf numFmtId="0" fontId="68" fillId="0" borderId="79" xfId="0" applyFont="1" applyFill="1" applyBorder="1" applyAlignment="1" applyProtection="1">
      <alignment/>
      <protection/>
    </xf>
    <xf numFmtId="3" fontId="68" fillId="0" borderId="79" xfId="0" applyNumberFormat="1" applyFont="1" applyFill="1" applyBorder="1" applyAlignment="1" applyProtection="1">
      <alignment/>
      <protection/>
    </xf>
    <xf numFmtId="0" fontId="173" fillId="0" borderId="0" xfId="34" applyFont="1" applyFill="1" applyBorder="1">
      <alignment/>
      <protection/>
    </xf>
    <xf numFmtId="3" fontId="0" fillId="0" borderId="0" xfId="0" applyNumberFormat="1" applyFill="1" applyAlignment="1">
      <alignment/>
    </xf>
    <xf numFmtId="0" fontId="0" fillId="47" borderId="26" xfId="0" applyFill="1" applyBorder="1" applyAlignment="1">
      <alignment horizontal="center" vertical="top" wrapText="1"/>
    </xf>
    <xf numFmtId="0" fontId="174" fillId="0" borderId="0" xfId="36" applyFont="1" applyFill="1" applyBorder="1">
      <alignment/>
      <protection/>
    </xf>
    <xf numFmtId="0" fontId="150" fillId="0" borderId="0" xfId="36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3" fontId="163" fillId="26" borderId="26" xfId="33" applyNumberFormat="1" applyFont="1" applyFill="1" applyBorder="1" applyAlignment="1" applyProtection="1">
      <alignment horizontal="center" vertical="center"/>
      <protection locked="0"/>
    </xf>
    <xf numFmtId="0" fontId="171" fillId="26" borderId="26" xfId="33" applyFont="1" applyFill="1" applyBorder="1" applyAlignment="1" applyProtection="1">
      <alignment horizontal="centerContinuous" vertical="center" wrapText="1"/>
      <protection/>
    </xf>
    <xf numFmtId="0" fontId="175" fillId="0" borderId="0" xfId="0" applyFont="1" applyAlignment="1">
      <alignment/>
    </xf>
    <xf numFmtId="0" fontId="147" fillId="33" borderId="34" xfId="33" applyFont="1" applyFill="1" applyBorder="1" applyAlignment="1" applyProtection="1">
      <alignment vertical="center" wrapText="1"/>
      <protection/>
    </xf>
    <xf numFmtId="3" fontId="176" fillId="0" borderId="35" xfId="0" applyNumberFormat="1" applyFont="1" applyBorder="1" applyAlignment="1">
      <alignment horizontal="right"/>
    </xf>
    <xf numFmtId="3" fontId="176" fillId="0" borderId="66" xfId="0" applyNumberFormat="1" applyFont="1" applyBorder="1" applyAlignment="1" applyProtection="1">
      <alignment horizontal="right"/>
      <protection locked="0"/>
    </xf>
    <xf numFmtId="3" fontId="176" fillId="0" borderId="26" xfId="0" applyNumberFormat="1" applyFont="1" applyBorder="1" applyAlignment="1" applyProtection="1">
      <alignment horizontal="right"/>
      <protection locked="0"/>
    </xf>
    <xf numFmtId="172" fontId="6" fillId="44" borderId="54" xfId="43" applyNumberFormat="1" applyFont="1" applyFill="1" applyBorder="1" applyAlignment="1">
      <alignment horizontal="left"/>
      <protection/>
    </xf>
    <xf numFmtId="3" fontId="176" fillId="0" borderId="66" xfId="0" applyNumberFormat="1" applyFont="1" applyFill="1" applyBorder="1" applyAlignment="1" applyProtection="1">
      <alignment horizontal="right"/>
      <protection/>
    </xf>
    <xf numFmtId="3" fontId="176" fillId="0" borderId="26" xfId="0" applyNumberFormat="1" applyFont="1" applyFill="1" applyBorder="1" applyAlignment="1" applyProtection="1">
      <alignment horizontal="right"/>
      <protection/>
    </xf>
    <xf numFmtId="3" fontId="163" fillId="26" borderId="26" xfId="33" applyNumberFormat="1" applyFont="1" applyFill="1" applyBorder="1" applyAlignment="1" applyProtection="1">
      <alignment horizontal="center" vertical="center"/>
      <protection/>
    </xf>
    <xf numFmtId="0" fontId="170" fillId="0" borderId="0" xfId="0" applyFont="1" applyAlignment="1">
      <alignment/>
    </xf>
    <xf numFmtId="0" fontId="167" fillId="33" borderId="80" xfId="0" applyFont="1" applyFill="1" applyBorder="1" applyAlignment="1">
      <alignment wrapText="1"/>
    </xf>
    <xf numFmtId="0" fontId="176" fillId="33" borderId="80" xfId="0" applyFont="1" applyFill="1" applyBorder="1" applyAlignment="1">
      <alignment wrapText="1"/>
    </xf>
    <xf numFmtId="0" fontId="74" fillId="33" borderId="80" xfId="0" applyFont="1" applyFill="1" applyBorder="1" applyAlignment="1">
      <alignment wrapText="1"/>
    </xf>
    <xf numFmtId="0" fontId="171" fillId="5" borderId="26" xfId="33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horizontal="center" wrapText="1"/>
    </xf>
    <xf numFmtId="0" fontId="177" fillId="48" borderId="81" xfId="33" applyFont="1" applyFill="1" applyBorder="1" applyAlignment="1" applyProtection="1">
      <alignment vertical="center"/>
      <protection/>
    </xf>
    <xf numFmtId="0" fontId="177" fillId="48" borderId="82" xfId="33" applyFont="1" applyFill="1" applyBorder="1" applyAlignment="1" applyProtection="1">
      <alignment vertical="center"/>
      <protection/>
    </xf>
    <xf numFmtId="0" fontId="178" fillId="48" borderId="83" xfId="33" applyFont="1" applyFill="1" applyBorder="1" applyAlignment="1" applyProtection="1">
      <alignment horizontal="center" vertical="center" wrapText="1"/>
      <protection/>
    </xf>
    <xf numFmtId="0" fontId="177" fillId="48" borderId="40" xfId="33" applyFont="1" applyFill="1" applyBorder="1" applyAlignment="1" applyProtection="1">
      <alignment vertical="center"/>
      <protection/>
    </xf>
    <xf numFmtId="0" fontId="177" fillId="48" borderId="26" xfId="33" applyFont="1" applyFill="1" applyBorder="1" applyAlignment="1" applyProtection="1">
      <alignment vertical="center"/>
      <protection/>
    </xf>
    <xf numFmtId="0" fontId="4" fillId="48" borderId="84" xfId="39" applyFont="1" applyFill="1" applyBorder="1" applyAlignment="1" applyProtection="1">
      <alignment horizontal="center" vertical="center" wrapText="1"/>
      <protection/>
    </xf>
    <xf numFmtId="166" fontId="147" fillId="33" borderId="67" xfId="39" applyNumberFormat="1" applyFont="1" applyFill="1" applyBorder="1" applyAlignment="1" applyProtection="1" quotePrefix="1">
      <alignment horizontal="right" vertical="center"/>
      <protection/>
    </xf>
    <xf numFmtId="0" fontId="166" fillId="26" borderId="85" xfId="0" applyFont="1" applyFill="1" applyBorder="1" applyAlignment="1" applyProtection="1">
      <alignment horizontal="center" vertical="center" wrapText="1"/>
      <protection/>
    </xf>
    <xf numFmtId="166" fontId="147" fillId="33" borderId="49" xfId="39" applyNumberFormat="1" applyFont="1" applyFill="1" applyBorder="1" applyAlignment="1" applyProtection="1" quotePrefix="1">
      <alignment horizontal="right" vertical="center"/>
      <protection/>
    </xf>
    <xf numFmtId="3" fontId="148" fillId="33" borderId="86" xfId="33" applyNumberFormat="1" applyFont="1" applyFill="1" applyBorder="1" applyAlignment="1" applyProtection="1">
      <alignment horizontal="right" vertical="center"/>
      <protection/>
    </xf>
    <xf numFmtId="3" fontId="148" fillId="33" borderId="86" xfId="33" applyNumberFormat="1" applyFont="1" applyFill="1" applyBorder="1" applyAlignment="1" applyProtection="1">
      <alignment horizontal="right" vertical="center"/>
      <protection locked="0"/>
    </xf>
    <xf numFmtId="3" fontId="148" fillId="33" borderId="87" xfId="33" applyNumberFormat="1" applyFont="1" applyFill="1" applyBorder="1" applyAlignment="1" applyProtection="1">
      <alignment horizontal="right" vertical="center"/>
      <protection locked="0"/>
    </xf>
    <xf numFmtId="3" fontId="148" fillId="33" borderId="88" xfId="33" applyNumberFormat="1" applyFont="1" applyFill="1" applyBorder="1" applyAlignment="1" applyProtection="1">
      <alignment horizontal="right" vertical="center"/>
      <protection/>
    </xf>
    <xf numFmtId="3" fontId="148" fillId="33" borderId="66" xfId="33" applyNumberFormat="1" applyFont="1" applyFill="1" applyBorder="1" applyAlignment="1" applyProtection="1">
      <alignment horizontal="right" vertical="center"/>
      <protection/>
    </xf>
    <xf numFmtId="171" fontId="164" fillId="33" borderId="66" xfId="33" applyNumberFormat="1" applyFont="1" applyFill="1" applyBorder="1" applyAlignment="1" applyProtection="1">
      <alignment horizontal="center" vertical="center"/>
      <protection/>
    </xf>
    <xf numFmtId="171" fontId="164" fillId="33" borderId="89" xfId="33" applyNumberFormat="1" applyFont="1" applyFill="1" applyBorder="1" applyAlignment="1" applyProtection="1">
      <alignment horizontal="center" vertical="center"/>
      <protection/>
    </xf>
    <xf numFmtId="3" fontId="148" fillId="33" borderId="33" xfId="33" applyNumberFormat="1" applyFont="1" applyFill="1" applyBorder="1" applyAlignment="1" applyProtection="1">
      <alignment horizontal="right" vertical="center"/>
      <protection/>
    </xf>
    <xf numFmtId="3" fontId="148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1" fontId="164" fillId="33" borderId="35" xfId="33" applyNumberFormat="1" applyFont="1" applyFill="1" applyBorder="1" applyAlignment="1" applyProtection="1">
      <alignment horizontal="center" vertical="center"/>
      <protection/>
    </xf>
    <xf numFmtId="171" fontId="164" fillId="33" borderId="90" xfId="33" applyNumberFormat="1" applyFont="1" applyFill="1" applyBorder="1" applyAlignment="1" applyProtection="1">
      <alignment horizontal="center" vertical="center"/>
      <protection/>
    </xf>
    <xf numFmtId="3" fontId="148" fillId="33" borderId="70" xfId="33" applyNumberFormat="1" applyFont="1" applyFill="1" applyBorder="1" applyAlignment="1" applyProtection="1">
      <alignment horizontal="center" vertical="center"/>
      <protection/>
    </xf>
    <xf numFmtId="170" fontId="179" fillId="26" borderId="66" xfId="33" applyNumberFormat="1" applyFont="1" applyFill="1" applyBorder="1" applyAlignment="1" applyProtection="1">
      <alignment horizontal="center" vertical="center"/>
      <protection/>
    </xf>
    <xf numFmtId="3" fontId="148" fillId="33" borderId="91" xfId="33" applyNumberFormat="1" applyFont="1" applyFill="1" applyBorder="1" applyAlignment="1" applyProtection="1">
      <alignment horizontal="center" vertical="center"/>
      <protection/>
    </xf>
    <xf numFmtId="49" fontId="163" fillId="26" borderId="26" xfId="33" applyNumberFormat="1" applyFont="1" applyFill="1" applyBorder="1" applyAlignment="1" applyProtection="1">
      <alignment horizontal="center" vertical="center"/>
      <protection/>
    </xf>
    <xf numFmtId="0" fontId="167" fillId="0" borderId="0" xfId="0" applyFont="1" applyBorder="1" applyAlignment="1">
      <alignment/>
    </xf>
    <xf numFmtId="0" fontId="167" fillId="0" borderId="0" xfId="0" applyFont="1" applyBorder="1" applyAlignment="1">
      <alignment horizontal="right"/>
    </xf>
    <xf numFmtId="0" fontId="74" fillId="33" borderId="0" xfId="0" applyFont="1" applyFill="1" applyBorder="1" applyAlignment="1">
      <alignment wrapText="1"/>
    </xf>
    <xf numFmtId="3" fontId="176" fillId="0" borderId="0" xfId="0" applyNumberFormat="1" applyFont="1" applyBorder="1" applyAlignment="1">
      <alignment horizontal="right"/>
    </xf>
    <xf numFmtId="3" fontId="176" fillId="0" borderId="0" xfId="0" applyNumberFormat="1" applyFont="1" applyBorder="1" applyAlignment="1" applyProtection="1">
      <alignment horizontal="right"/>
      <protection locked="0"/>
    </xf>
    <xf numFmtId="0" fontId="74" fillId="0" borderId="0" xfId="0" applyFont="1" applyFill="1" applyBorder="1" applyAlignment="1">
      <alignment wrapText="1"/>
    </xf>
    <xf numFmtId="3" fontId="176" fillId="0" borderId="0" xfId="0" applyNumberFormat="1" applyFont="1" applyBorder="1" applyAlignment="1" applyProtection="1">
      <alignment horizontal="right"/>
      <protection/>
    </xf>
    <xf numFmtId="170" fontId="179" fillId="26" borderId="66" xfId="33" applyNumberFormat="1" applyFont="1" applyFill="1" applyBorder="1" applyAlignment="1" applyProtection="1">
      <alignment horizontal="center" vertical="center"/>
      <protection locked="0"/>
    </xf>
    <xf numFmtId="0" fontId="53" fillId="49" borderId="92" xfId="37" applyFont="1" applyFill="1" applyBorder="1" applyAlignment="1">
      <alignment horizontal="center" wrapText="1"/>
      <protection/>
    </xf>
    <xf numFmtId="0" fontId="53" fillId="49" borderId="93" xfId="37" applyFont="1" applyFill="1" applyBorder="1" applyAlignment="1">
      <alignment horizontal="center" wrapText="1"/>
      <protection/>
    </xf>
    <xf numFmtId="0" fontId="53" fillId="49" borderId="94" xfId="37" applyFont="1" applyFill="1" applyBorder="1" applyAlignment="1">
      <alignment horizontal="center" wrapText="1"/>
      <protection/>
    </xf>
    <xf numFmtId="0" fontId="147" fillId="33" borderId="95" xfId="33" applyFont="1" applyFill="1" applyBorder="1" applyAlignment="1" applyProtection="1">
      <alignment wrapText="1"/>
      <protection/>
    </xf>
    <xf numFmtId="0" fontId="147" fillId="33" borderId="96" xfId="33" applyFont="1" applyFill="1" applyBorder="1" applyAlignment="1" applyProtection="1">
      <alignment wrapText="1"/>
      <protection/>
    </xf>
    <xf numFmtId="0" fontId="147" fillId="33" borderId="19" xfId="33" applyFont="1" applyFill="1" applyBorder="1" applyAlignment="1" applyProtection="1">
      <alignment horizontal="left" vertical="center"/>
      <protection/>
    </xf>
    <xf numFmtId="0" fontId="147" fillId="33" borderId="34" xfId="33" applyFont="1" applyFill="1" applyBorder="1" applyAlignment="1" applyProtection="1">
      <alignment horizontal="left" vertical="center"/>
      <protection/>
    </xf>
    <xf numFmtId="0" fontId="147" fillId="33" borderId="19" xfId="33" applyFont="1" applyFill="1" applyBorder="1" applyAlignment="1" applyProtection="1">
      <alignment horizontal="left"/>
      <protection/>
    </xf>
    <xf numFmtId="0" fontId="147" fillId="33" borderId="34" xfId="33" applyFont="1" applyFill="1" applyBorder="1" applyAlignment="1" applyProtection="1">
      <alignment horizontal="left"/>
      <protection/>
    </xf>
    <xf numFmtId="0" fontId="180" fillId="26" borderId="80" xfId="73" applyFont="1" applyFill="1" applyBorder="1" applyAlignment="1" applyProtection="1">
      <alignment horizontal="left" vertical="center" wrapText="1"/>
      <protection/>
    </xf>
    <xf numFmtId="0" fontId="180" fillId="26" borderId="19" xfId="73" applyFont="1" applyFill="1" applyBorder="1" applyAlignment="1" applyProtection="1">
      <alignment horizontal="left" vertical="center" wrapText="1"/>
      <protection/>
    </xf>
    <xf numFmtId="0" fontId="180" fillId="26" borderId="66" xfId="73" applyFont="1" applyFill="1" applyBorder="1" applyAlignment="1" applyProtection="1">
      <alignment horizontal="left" vertical="center" wrapText="1"/>
      <protection/>
    </xf>
    <xf numFmtId="0" fontId="147" fillId="33" borderId="19" xfId="33" applyFont="1" applyFill="1" applyBorder="1" applyAlignment="1" applyProtection="1">
      <alignment vertical="center" wrapText="1"/>
      <protection/>
    </xf>
    <xf numFmtId="0" fontId="147" fillId="33" borderId="34" xfId="33" applyFont="1" applyFill="1" applyBorder="1" applyAlignment="1" applyProtection="1">
      <alignment vertical="center" wrapText="1"/>
      <protection/>
    </xf>
    <xf numFmtId="0" fontId="147" fillId="33" borderId="21" xfId="39" applyFont="1" applyFill="1" applyBorder="1" applyAlignment="1" applyProtection="1">
      <alignment vertical="center" wrapText="1"/>
      <protection/>
    </xf>
    <xf numFmtId="0" fontId="147" fillId="33" borderId="22" xfId="39" applyFont="1" applyFill="1" applyBorder="1" applyAlignment="1" applyProtection="1">
      <alignment vertical="center" wrapText="1"/>
      <protection/>
    </xf>
    <xf numFmtId="0" fontId="147" fillId="33" borderId="19" xfId="39" applyFont="1" applyFill="1" applyBorder="1" applyAlignment="1" applyProtection="1">
      <alignment horizontal="left" vertical="center"/>
      <protection/>
    </xf>
    <xf numFmtId="0" fontId="147" fillId="33" borderId="34" xfId="39" applyFont="1" applyFill="1" applyBorder="1" applyAlignment="1" applyProtection="1">
      <alignment horizontal="left" vertical="center"/>
      <protection/>
    </xf>
    <xf numFmtId="0" fontId="147" fillId="33" borderId="19" xfId="39" applyFont="1" applyFill="1" applyBorder="1" applyAlignment="1" applyProtection="1" quotePrefix="1">
      <alignment horizontal="left" vertical="center"/>
      <protection/>
    </xf>
    <xf numFmtId="0" fontId="147" fillId="33" borderId="34" xfId="39" applyFont="1" applyFill="1" applyBorder="1" applyAlignment="1" applyProtection="1" quotePrefix="1">
      <alignment horizontal="left" vertical="center"/>
      <protection/>
    </xf>
    <xf numFmtId="0" fontId="181" fillId="5" borderId="72" xfId="33" applyFont="1" applyFill="1" applyBorder="1" applyAlignment="1" applyProtection="1">
      <alignment horizontal="center" vertical="center" wrapText="1"/>
      <protection/>
    </xf>
    <xf numFmtId="0" fontId="181" fillId="5" borderId="74" xfId="33" applyFont="1" applyFill="1" applyBorder="1" applyAlignment="1" applyProtection="1">
      <alignment horizontal="center" vertical="center" wrapText="1"/>
      <protection/>
    </xf>
    <xf numFmtId="0" fontId="181" fillId="5" borderId="97" xfId="33" applyFont="1" applyFill="1" applyBorder="1" applyAlignment="1" applyProtection="1">
      <alignment horizontal="center" vertical="center" wrapText="1"/>
      <protection/>
    </xf>
    <xf numFmtId="0" fontId="181" fillId="35" borderId="72" xfId="33" applyFont="1" applyFill="1" applyBorder="1" applyAlignment="1" applyProtection="1">
      <alignment horizontal="center" vertical="center" wrapText="1"/>
      <protection/>
    </xf>
    <xf numFmtId="0" fontId="181" fillId="35" borderId="74" xfId="33" applyFont="1" applyFill="1" applyBorder="1" applyAlignment="1" applyProtection="1">
      <alignment horizontal="center" vertical="center" wrapText="1"/>
      <protection/>
    </xf>
    <xf numFmtId="0" fontId="181" fillId="35" borderId="97" xfId="33" applyFont="1" applyFill="1" applyBorder="1" applyAlignment="1" applyProtection="1">
      <alignment horizontal="center" vertical="center" wrapText="1"/>
      <protection/>
    </xf>
    <xf numFmtId="0" fontId="171" fillId="26" borderId="80" xfId="33" applyFont="1" applyFill="1" applyBorder="1" applyAlignment="1" applyProtection="1">
      <alignment vertical="center" wrapText="1"/>
      <protection locked="0"/>
    </xf>
    <xf numFmtId="0" fontId="171" fillId="26" borderId="19" xfId="33" applyFont="1" applyFill="1" applyBorder="1" applyAlignment="1" applyProtection="1">
      <alignment vertical="center" wrapText="1"/>
      <protection locked="0"/>
    </xf>
    <xf numFmtId="0" fontId="171" fillId="26" borderId="66" xfId="33" applyFont="1" applyFill="1" applyBorder="1" applyAlignment="1" applyProtection="1">
      <alignment vertical="center" wrapText="1"/>
      <protection locked="0"/>
    </xf>
    <xf numFmtId="0" fontId="147" fillId="33" borderId="19" xfId="39" applyFont="1" applyFill="1" applyBorder="1" applyAlignment="1" applyProtection="1" quotePrefix="1">
      <alignment horizontal="left" vertical="center" wrapText="1"/>
      <protection/>
    </xf>
    <xf numFmtId="0" fontId="147" fillId="33" borderId="34" xfId="39" applyFont="1" applyFill="1" applyBorder="1" applyAlignment="1" applyProtection="1" quotePrefix="1">
      <alignment horizontal="left" vertical="center" wrapText="1"/>
      <protection/>
    </xf>
    <xf numFmtId="0" fontId="171" fillId="26" borderId="23" xfId="33" applyFont="1" applyFill="1" applyBorder="1" applyAlignment="1" applyProtection="1">
      <alignment horizontal="center" vertical="center" wrapText="1"/>
      <protection/>
    </xf>
    <xf numFmtId="0" fontId="171" fillId="26" borderId="57" xfId="33" applyFont="1" applyFill="1" applyBorder="1" applyAlignment="1" applyProtection="1">
      <alignment horizontal="center" vertical="center" wrapText="1"/>
      <protection/>
    </xf>
    <xf numFmtId="0" fontId="171" fillId="26" borderId="98" xfId="33" applyFont="1" applyFill="1" applyBorder="1" applyAlignment="1" applyProtection="1">
      <alignment horizontal="center" vertical="center" wrapText="1"/>
      <protection/>
    </xf>
    <xf numFmtId="0" fontId="171" fillId="26" borderId="24" xfId="33" applyFont="1" applyFill="1" applyBorder="1" applyAlignment="1" applyProtection="1">
      <alignment horizontal="center" vertical="center" wrapText="1"/>
      <protection/>
    </xf>
    <xf numFmtId="0" fontId="171" fillId="26" borderId="60" xfId="33" applyFont="1" applyFill="1" applyBorder="1" applyAlignment="1" applyProtection="1">
      <alignment horizontal="center" vertical="center" wrapText="1"/>
      <protection/>
    </xf>
    <xf numFmtId="0" fontId="171" fillId="26" borderId="88" xfId="33" applyFont="1" applyFill="1" applyBorder="1" applyAlignment="1" applyProtection="1">
      <alignment horizontal="center" vertical="center" wrapText="1"/>
      <protection/>
    </xf>
    <xf numFmtId="0" fontId="182" fillId="5" borderId="95" xfId="39" applyFont="1" applyFill="1" applyBorder="1" applyAlignment="1" quotePrefix="1">
      <alignment horizontal="left" vertical="center" wrapText="1"/>
      <protection/>
    </xf>
    <xf numFmtId="0" fontId="183" fillId="5" borderId="95" xfId="33" applyFont="1" applyFill="1" applyBorder="1" applyAlignment="1">
      <alignment horizontal="left" vertical="center" wrapText="1"/>
      <protection/>
    </xf>
    <xf numFmtId="0" fontId="167" fillId="0" borderId="57" xfId="0" applyFont="1" applyBorder="1" applyAlignment="1">
      <alignment horizontal="center" vertical="center" wrapText="1"/>
    </xf>
    <xf numFmtId="0" fontId="184" fillId="46" borderId="72" xfId="33" applyFont="1" applyFill="1" applyBorder="1" applyAlignment="1" applyProtection="1">
      <alignment horizontal="center" vertical="center"/>
      <protection/>
    </xf>
    <xf numFmtId="0" fontId="184" fillId="46" borderId="74" xfId="33" applyFont="1" applyFill="1" applyBorder="1" applyAlignment="1" applyProtection="1">
      <alignment horizontal="center" vertical="center"/>
      <protection/>
    </xf>
    <xf numFmtId="0" fontId="184" fillId="46" borderId="97" xfId="33" applyFont="1" applyFill="1" applyBorder="1" applyAlignment="1" applyProtection="1">
      <alignment horizontal="center" vertical="center"/>
      <protection/>
    </xf>
    <xf numFmtId="0" fontId="171" fillId="26" borderId="80" xfId="33" applyFont="1" applyFill="1" applyBorder="1" applyAlignment="1" applyProtection="1">
      <alignment vertical="center" wrapText="1"/>
      <protection/>
    </xf>
    <xf numFmtId="0" fontId="171" fillId="26" borderId="19" xfId="33" applyFont="1" applyFill="1" applyBorder="1" applyAlignment="1" applyProtection="1">
      <alignment vertical="center" wrapText="1"/>
      <protection/>
    </xf>
    <xf numFmtId="0" fontId="171" fillId="26" borderId="66" xfId="33" applyFont="1" applyFill="1" applyBorder="1" applyAlignment="1" applyProtection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3 2" xfId="36"/>
    <cellStyle name="Normal_BALANCE-09-2003-MAKET" xfId="37"/>
    <cellStyle name="Normal_DOMV" xfId="38"/>
    <cellStyle name="Normal_EBK_PROJECT_2001-last" xfId="39"/>
    <cellStyle name="Normal_EBK-2002-draft" xfId="40"/>
    <cellStyle name="Normal_Sheet1" xfId="41"/>
    <cellStyle name="Normal_Sheet2" xfId="42"/>
    <cellStyle name="Normal_Spravka-&amp;-69-05-2011-MAKET-entity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32"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fgColor indexed="64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fgColor indexed="64"/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14</xdr:row>
      <xdr:rowOff>0</xdr:rowOff>
    </xdr:from>
    <xdr:to>
      <xdr:col>8</xdr:col>
      <xdr:colOff>3048000</xdr:colOff>
      <xdr:row>46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3668375" y="4152900"/>
          <a:ext cx="7172325" cy="6638925"/>
        </a:xfrm>
        <a:prstGeom prst="rect">
          <a:avLst/>
        </a:prstGeom>
        <a:solidFill>
          <a:srgbClr val="FFF2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Кратко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описание на реализираните мерки свързани с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COVID-19,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които не са включени в мерките по т. 1-5: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Разходът в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52-03 на стойност 1300 лв. е за доставка и монтаж на алуминиева предпазна стена, изграждаща помещение за карантинирани лица.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Разходът в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52-0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стойност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27 800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лв. е за доставка на броя леки автомобили за патронажна дейност.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67" hidden="1" customWidth="1"/>
    <col min="2" max="2" width="1.57421875" style="198" customWidth="1"/>
    <col min="3" max="3" width="4.140625" style="198" customWidth="1"/>
    <col min="4" max="4" width="5.28125" style="198" customWidth="1"/>
    <col min="5" max="5" width="9.140625" style="198" customWidth="1"/>
    <col min="6" max="6" width="10.00390625" style="198" customWidth="1"/>
    <col min="7" max="7" width="10.140625" style="198" customWidth="1"/>
    <col min="8" max="8" width="12.140625" style="198" customWidth="1"/>
    <col min="9" max="9" width="10.57421875" style="198" customWidth="1"/>
    <col min="10" max="10" width="24.140625" style="198" customWidth="1"/>
    <col min="11" max="11" width="23.28125" style="198" customWidth="1"/>
    <col min="12" max="12" width="20.421875" style="198" customWidth="1"/>
    <col min="13" max="16384" width="9.140625" style="167" customWidth="1"/>
  </cols>
  <sheetData>
    <row r="1" spans="1:57" s="160" customFormat="1" ht="9.75" customHeight="1" thickBot="1">
      <c r="A1" s="160" t="s">
        <v>1187</v>
      </c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164"/>
      <c r="P1" s="165"/>
      <c r="Q1" s="165"/>
      <c r="R1" s="165"/>
      <c r="S1" s="165"/>
      <c r="T1" s="165"/>
      <c r="U1" s="165"/>
      <c r="V1" s="163"/>
      <c r="W1" s="165"/>
      <c r="X1" s="165"/>
      <c r="Y1" s="165"/>
      <c r="Z1" s="165"/>
      <c r="AA1" s="165"/>
      <c r="AB1" s="165"/>
      <c r="AC1" s="163"/>
      <c r="AD1" s="165"/>
      <c r="AE1" s="165"/>
      <c r="AF1" s="165"/>
      <c r="AG1" s="165"/>
      <c r="AH1" s="165"/>
      <c r="AI1" s="165"/>
      <c r="AK1" s="166"/>
      <c r="AL1" s="165"/>
      <c r="AM1" s="165"/>
      <c r="AN1" s="165"/>
      <c r="AO1" s="165"/>
      <c r="AP1" s="165"/>
      <c r="AQ1" s="165"/>
      <c r="AR1" s="163"/>
      <c r="AS1" s="165"/>
      <c r="AT1" s="165"/>
      <c r="AU1" s="165"/>
      <c r="AV1" s="165"/>
      <c r="AW1" s="165"/>
      <c r="AX1" s="165"/>
      <c r="AY1" s="163"/>
      <c r="AZ1" s="165"/>
      <c r="BA1" s="165"/>
      <c r="BB1" s="165"/>
      <c r="BC1" s="165"/>
      <c r="BD1" s="165"/>
      <c r="BE1" s="165"/>
    </row>
    <row r="2" spans="2:12" ht="34.5" customHeight="1" thickBot="1">
      <c r="B2" s="161"/>
      <c r="C2" s="318" t="s">
        <v>1420</v>
      </c>
      <c r="D2" s="319"/>
      <c r="E2" s="319"/>
      <c r="F2" s="319"/>
      <c r="G2" s="319"/>
      <c r="H2" s="319"/>
      <c r="I2" s="319"/>
      <c r="J2" s="319"/>
      <c r="K2" s="319"/>
      <c r="L2" s="320"/>
    </row>
    <row r="3" spans="2:12" ht="6" customHeight="1" thickTop="1">
      <c r="B3" s="161"/>
      <c r="C3" s="168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5.75">
      <c r="B4" s="161"/>
      <c r="C4" s="171" t="s">
        <v>1190</v>
      </c>
      <c r="D4" s="199" t="s">
        <v>1191</v>
      </c>
      <c r="E4" s="200"/>
      <c r="F4" s="201"/>
      <c r="G4" s="172"/>
      <c r="H4" s="172"/>
      <c r="I4" s="172"/>
      <c r="J4" s="172"/>
      <c r="K4" s="172"/>
      <c r="L4" s="202"/>
    </row>
    <row r="5" spans="2:12" ht="5.25" customHeight="1">
      <c r="B5" s="161"/>
      <c r="C5" s="171"/>
      <c r="D5" s="203"/>
      <c r="E5" s="169"/>
      <c r="F5" s="172"/>
      <c r="G5" s="172"/>
      <c r="H5" s="172"/>
      <c r="I5" s="172"/>
      <c r="J5" s="172"/>
      <c r="K5" s="172"/>
      <c r="L5" s="202"/>
    </row>
    <row r="6" spans="2:12" ht="15.75">
      <c r="B6" s="161"/>
      <c r="C6" s="171">
        <v>1</v>
      </c>
      <c r="D6" s="172" t="s">
        <v>1192</v>
      </c>
      <c r="E6" s="172"/>
      <c r="F6" s="172"/>
      <c r="G6" s="172"/>
      <c r="H6" s="172"/>
      <c r="I6" s="172"/>
      <c r="J6" s="172"/>
      <c r="K6" s="172"/>
      <c r="L6" s="202"/>
    </row>
    <row r="7" spans="2:12" ht="15.75">
      <c r="B7" s="161"/>
      <c r="C7" s="171"/>
      <c r="D7" s="172" t="s">
        <v>1193</v>
      </c>
      <c r="E7" s="172"/>
      <c r="F7" s="172"/>
      <c r="G7" s="172"/>
      <c r="H7" s="172"/>
      <c r="I7" s="172"/>
      <c r="J7" s="172"/>
      <c r="K7" s="172"/>
      <c r="L7" s="202"/>
    </row>
    <row r="8" spans="2:12" ht="15.75">
      <c r="B8" s="161"/>
      <c r="C8" s="173"/>
      <c r="D8" s="174" t="s">
        <v>1422</v>
      </c>
      <c r="E8" s="175"/>
      <c r="F8" s="175"/>
      <c r="G8" s="175"/>
      <c r="H8" s="175"/>
      <c r="I8" s="175"/>
      <c r="J8" s="175"/>
      <c r="K8" s="175"/>
      <c r="L8" s="176"/>
    </row>
    <row r="9" spans="2:12" ht="15.75">
      <c r="B9" s="161"/>
      <c r="C9" s="177"/>
      <c r="D9" s="178" t="s">
        <v>1423</v>
      </c>
      <c r="E9" s="179"/>
      <c r="F9" s="179"/>
      <c r="G9" s="179"/>
      <c r="H9" s="179"/>
      <c r="I9" s="179"/>
      <c r="J9" s="179"/>
      <c r="K9" s="179"/>
      <c r="L9" s="180"/>
    </row>
    <row r="10" spans="2:12" ht="15.75">
      <c r="B10" s="161"/>
      <c r="C10" s="177"/>
      <c r="D10" s="178" t="s">
        <v>1425</v>
      </c>
      <c r="E10" s="179"/>
      <c r="F10" s="179"/>
      <c r="G10" s="179"/>
      <c r="H10" s="179"/>
      <c r="I10" s="179"/>
      <c r="J10" s="179"/>
      <c r="K10" s="179"/>
      <c r="L10" s="180"/>
    </row>
    <row r="11" spans="2:12" ht="15.75">
      <c r="B11" s="161"/>
      <c r="C11" s="181"/>
      <c r="D11" s="204" t="s">
        <v>1424</v>
      </c>
      <c r="E11" s="182"/>
      <c r="F11" s="182"/>
      <c r="G11" s="182"/>
      <c r="H11" s="182"/>
      <c r="I11" s="182"/>
      <c r="J11" s="182"/>
      <c r="K11" s="182"/>
      <c r="L11" s="183"/>
    </row>
    <row r="12" spans="2:12" ht="15.75">
      <c r="B12" s="161"/>
      <c r="C12" s="171"/>
      <c r="D12" s="190"/>
      <c r="E12" s="169"/>
      <c r="F12" s="169"/>
      <c r="G12" s="169"/>
      <c r="H12" s="169"/>
      <c r="I12" s="169"/>
      <c r="J12" s="169"/>
      <c r="K12" s="169"/>
      <c r="L12" s="170"/>
    </row>
    <row r="13" spans="2:12" ht="15.75">
      <c r="B13" s="161"/>
      <c r="C13" s="171">
        <v>2</v>
      </c>
      <c r="D13" s="210" t="s">
        <v>1196</v>
      </c>
      <c r="E13" s="172"/>
      <c r="F13" s="172"/>
      <c r="G13" s="172"/>
      <c r="H13" s="172"/>
      <c r="I13" s="172"/>
      <c r="J13" s="172"/>
      <c r="K13" s="172"/>
      <c r="L13" s="202"/>
    </row>
    <row r="14" spans="2:12" ht="15.75">
      <c r="B14" s="161"/>
      <c r="C14" s="171"/>
      <c r="D14" s="210" t="s">
        <v>1215</v>
      </c>
      <c r="E14" s="172"/>
      <c r="F14" s="172"/>
      <c r="G14" s="172"/>
      <c r="H14" s="172"/>
      <c r="I14" s="172"/>
      <c r="J14" s="172"/>
      <c r="K14" s="172"/>
      <c r="L14" s="202"/>
    </row>
    <row r="15" spans="2:12" s="189" customFormat="1" ht="15.75">
      <c r="B15" s="161"/>
      <c r="C15" s="185">
        <v>3</v>
      </c>
      <c r="D15" s="186" t="s">
        <v>1188</v>
      </c>
      <c r="E15" s="187"/>
      <c r="F15" s="187"/>
      <c r="G15" s="187"/>
      <c r="H15" s="187"/>
      <c r="I15" s="187"/>
      <c r="J15" s="187"/>
      <c r="K15" s="187"/>
      <c r="L15" s="188"/>
    </row>
    <row r="16" spans="2:12" s="189" customFormat="1" ht="15.75">
      <c r="B16" s="161"/>
      <c r="C16" s="185">
        <v>4</v>
      </c>
      <c r="D16" s="186" t="s">
        <v>1194</v>
      </c>
      <c r="E16" s="187"/>
      <c r="F16" s="187"/>
      <c r="G16" s="187"/>
      <c r="H16" s="187"/>
      <c r="I16" s="187"/>
      <c r="J16" s="187"/>
      <c r="K16" s="187"/>
      <c r="L16" s="188"/>
    </row>
    <row r="17" spans="2:12" s="189" customFormat="1" ht="15.75">
      <c r="B17" s="161"/>
      <c r="C17" s="185">
        <v>5</v>
      </c>
      <c r="D17" s="186" t="s">
        <v>1189</v>
      </c>
      <c r="E17" s="187"/>
      <c r="F17" s="187"/>
      <c r="G17" s="187"/>
      <c r="H17" s="187"/>
      <c r="I17" s="187"/>
      <c r="J17" s="187"/>
      <c r="K17" s="187"/>
      <c r="L17" s="188"/>
    </row>
    <row r="18" spans="2:12" s="189" customFormat="1" ht="15.75">
      <c r="B18" s="161"/>
      <c r="C18" s="185">
        <v>6</v>
      </c>
      <c r="D18" s="186" t="s">
        <v>1202</v>
      </c>
      <c r="E18" s="187"/>
      <c r="F18" s="187"/>
      <c r="G18" s="187"/>
      <c r="H18" s="187"/>
      <c r="I18" s="187"/>
      <c r="J18" s="187"/>
      <c r="K18" s="187"/>
      <c r="L18" s="188"/>
    </row>
    <row r="19" spans="2:12" s="189" customFormat="1" ht="15.75">
      <c r="B19" s="161"/>
      <c r="C19" s="185"/>
      <c r="D19" s="186"/>
      <c r="E19" s="187"/>
      <c r="F19" s="187"/>
      <c r="G19" s="187"/>
      <c r="H19" s="187"/>
      <c r="I19" s="187"/>
      <c r="J19" s="187"/>
      <c r="K19" s="187"/>
      <c r="L19" s="188"/>
    </row>
    <row r="20" spans="2:12" s="189" customFormat="1" ht="15.75">
      <c r="B20" s="161"/>
      <c r="C20" s="185">
        <v>7</v>
      </c>
      <c r="D20" s="209" t="s">
        <v>1199</v>
      </c>
      <c r="E20" s="191"/>
      <c r="F20" s="191"/>
      <c r="G20" s="191"/>
      <c r="H20" s="191"/>
      <c r="I20" s="191"/>
      <c r="J20" s="191"/>
      <c r="K20" s="192"/>
      <c r="L20" s="193"/>
    </row>
    <row r="21" spans="2:12" s="189" customFormat="1" ht="15.75">
      <c r="B21" s="161"/>
      <c r="C21" s="185"/>
      <c r="D21" s="205" t="s">
        <v>1195</v>
      </c>
      <c r="E21" s="191"/>
      <c r="F21" s="191"/>
      <c r="G21" s="191"/>
      <c r="H21" s="191"/>
      <c r="I21" s="191"/>
      <c r="J21" s="191"/>
      <c r="K21" s="192"/>
      <c r="L21" s="193"/>
    </row>
    <row r="22" spans="2:12" s="189" customFormat="1" ht="15.75">
      <c r="B22" s="161"/>
      <c r="C22" s="185"/>
      <c r="D22" s="205"/>
      <c r="E22" s="191"/>
      <c r="F22" s="191"/>
      <c r="G22" s="191"/>
      <c r="H22" s="191"/>
      <c r="I22" s="191"/>
      <c r="J22" s="191"/>
      <c r="K22" s="192"/>
      <c r="L22" s="193"/>
    </row>
    <row r="23" spans="2:12" ht="15.75">
      <c r="B23" s="161"/>
      <c r="C23" s="171">
        <v>8</v>
      </c>
      <c r="D23" s="210" t="s">
        <v>1430</v>
      </c>
      <c r="E23" s="190"/>
      <c r="F23" s="190"/>
      <c r="G23" s="190"/>
      <c r="H23" s="190"/>
      <c r="I23" s="190"/>
      <c r="J23" s="190"/>
      <c r="K23" s="169"/>
      <c r="L23" s="170"/>
    </row>
    <row r="24" spans="2:12" ht="15.75">
      <c r="B24" s="161"/>
      <c r="C24" s="171"/>
      <c r="D24" s="210" t="s">
        <v>1426</v>
      </c>
      <c r="E24" s="190"/>
      <c r="F24" s="190"/>
      <c r="G24" s="190"/>
      <c r="H24" s="190"/>
      <c r="I24" s="190"/>
      <c r="J24" s="190"/>
      <c r="K24" s="169"/>
      <c r="L24" s="170"/>
    </row>
    <row r="25" spans="2:12" ht="15.75">
      <c r="B25" s="161"/>
      <c r="C25" s="171"/>
      <c r="D25" s="210"/>
      <c r="E25" s="190"/>
      <c r="F25" s="190"/>
      <c r="G25" s="190"/>
      <c r="H25" s="190"/>
      <c r="I25" s="190"/>
      <c r="J25" s="190"/>
      <c r="K25" s="169"/>
      <c r="L25" s="170"/>
    </row>
    <row r="26" spans="2:12" ht="15.75">
      <c r="B26" s="161"/>
      <c r="C26" s="171">
        <v>9</v>
      </c>
      <c r="D26" s="206" t="s">
        <v>1197</v>
      </c>
      <c r="E26" s="172"/>
      <c r="F26" s="172"/>
      <c r="G26" s="172"/>
      <c r="H26" s="190"/>
      <c r="I26" s="190"/>
      <c r="J26" s="190"/>
      <c r="K26" s="169"/>
      <c r="L26" s="170"/>
    </row>
    <row r="27" spans="2:12" ht="15.75">
      <c r="B27" s="161"/>
      <c r="C27" s="171"/>
      <c r="D27" s="206" t="s">
        <v>1216</v>
      </c>
      <c r="E27" s="172"/>
      <c r="F27" s="172"/>
      <c r="G27" s="172"/>
      <c r="H27" s="190"/>
      <c r="I27" s="190"/>
      <c r="J27" s="190"/>
      <c r="K27" s="169"/>
      <c r="L27" s="170"/>
    </row>
    <row r="28" spans="2:12" ht="15.75">
      <c r="B28" s="161"/>
      <c r="C28" s="171"/>
      <c r="D28" s="206"/>
      <c r="E28" s="172"/>
      <c r="F28" s="172"/>
      <c r="G28" s="172"/>
      <c r="H28" s="190"/>
      <c r="I28" s="190"/>
      <c r="J28" s="190"/>
      <c r="K28" s="169"/>
      <c r="L28" s="170"/>
    </row>
    <row r="29" spans="2:12" ht="15.75">
      <c r="B29" s="161"/>
      <c r="C29" s="171">
        <v>10</v>
      </c>
      <c r="D29" s="206" t="s">
        <v>1428</v>
      </c>
      <c r="E29" s="172"/>
      <c r="F29" s="172"/>
      <c r="G29" s="172"/>
      <c r="H29" s="190"/>
      <c r="I29" s="190"/>
      <c r="J29" s="190"/>
      <c r="K29" s="169"/>
      <c r="L29" s="170"/>
    </row>
    <row r="30" spans="2:12" ht="15.75">
      <c r="B30" s="161"/>
      <c r="C30" s="171"/>
      <c r="D30" s="206" t="s">
        <v>1399</v>
      </c>
      <c r="E30" s="172"/>
      <c r="F30" s="172"/>
      <c r="G30" s="172"/>
      <c r="H30" s="190"/>
      <c r="I30" s="190"/>
      <c r="J30" s="190"/>
      <c r="K30" s="169"/>
      <c r="L30" s="170"/>
    </row>
    <row r="31" spans="2:12" ht="15.75">
      <c r="B31" s="161"/>
      <c r="C31" s="171"/>
      <c r="D31" s="211" t="s">
        <v>1429</v>
      </c>
      <c r="E31" s="172"/>
      <c r="F31" s="172"/>
      <c r="G31" s="172"/>
      <c r="H31" s="190"/>
      <c r="I31" s="190"/>
      <c r="J31" s="190"/>
      <c r="K31" s="169"/>
      <c r="L31" s="170"/>
    </row>
    <row r="32" spans="2:12" ht="15.75">
      <c r="B32" s="161"/>
      <c r="C32" s="171"/>
      <c r="D32" s="211" t="s">
        <v>1431</v>
      </c>
      <c r="E32" s="172"/>
      <c r="F32" s="172"/>
      <c r="G32" s="172"/>
      <c r="H32" s="190"/>
      <c r="I32" s="190"/>
      <c r="J32" s="190"/>
      <c r="K32" s="169"/>
      <c r="L32" s="170"/>
    </row>
    <row r="33" spans="2:12" ht="15.75">
      <c r="B33" s="161"/>
      <c r="C33" s="171"/>
      <c r="D33" s="211"/>
      <c r="E33" s="172"/>
      <c r="F33" s="172"/>
      <c r="G33" s="172"/>
      <c r="H33" s="190"/>
      <c r="I33" s="190"/>
      <c r="J33" s="190"/>
      <c r="K33" s="169"/>
      <c r="L33" s="170"/>
    </row>
    <row r="34" spans="2:12" ht="15.75">
      <c r="B34" s="161"/>
      <c r="C34" s="275" t="s">
        <v>1400</v>
      </c>
      <c r="D34" s="211" t="s">
        <v>1401</v>
      </c>
      <c r="E34" s="172"/>
      <c r="F34" s="172"/>
      <c r="G34" s="172"/>
      <c r="H34" s="190"/>
      <c r="I34" s="190"/>
      <c r="J34" s="190"/>
      <c r="K34" s="169"/>
      <c r="L34" s="170"/>
    </row>
    <row r="35" spans="2:12" ht="15.75">
      <c r="B35" s="161"/>
      <c r="C35" s="171"/>
      <c r="D35" s="211" t="s">
        <v>1407</v>
      </c>
      <c r="E35" s="172"/>
      <c r="F35" s="172"/>
      <c r="G35" s="172"/>
      <c r="H35" s="190"/>
      <c r="I35" s="190"/>
      <c r="J35" s="190"/>
      <c r="K35" s="169"/>
      <c r="L35" s="170"/>
    </row>
    <row r="36" spans="2:12" ht="15.75">
      <c r="B36" s="161"/>
      <c r="C36" s="171"/>
      <c r="D36" s="211"/>
      <c r="E36" s="172"/>
      <c r="F36" s="172"/>
      <c r="G36" s="172"/>
      <c r="H36" s="190"/>
      <c r="I36" s="190"/>
      <c r="J36" s="190"/>
      <c r="K36" s="169"/>
      <c r="L36" s="170"/>
    </row>
    <row r="37" spans="2:12" ht="15.75">
      <c r="B37" s="161"/>
      <c r="C37" s="171">
        <v>12</v>
      </c>
      <c r="D37" s="211" t="s">
        <v>1402</v>
      </c>
      <c r="E37" s="172"/>
      <c r="F37" s="172"/>
      <c r="G37" s="172"/>
      <c r="H37" s="190"/>
      <c r="I37" s="190"/>
      <c r="J37" s="190"/>
      <c r="K37" s="169"/>
      <c r="L37" s="170"/>
    </row>
    <row r="38" spans="2:12" ht="15.75">
      <c r="B38" s="161"/>
      <c r="C38" s="171"/>
      <c r="D38" s="211" t="s">
        <v>1408</v>
      </c>
      <c r="E38" s="172"/>
      <c r="F38" s="172"/>
      <c r="G38" s="172"/>
      <c r="H38" s="190"/>
      <c r="I38" s="190"/>
      <c r="J38" s="190"/>
      <c r="K38" s="169"/>
      <c r="L38" s="170"/>
    </row>
    <row r="39" spans="2:12" ht="15.75">
      <c r="B39" s="161"/>
      <c r="C39" s="171"/>
      <c r="D39" s="211" t="s">
        <v>1403</v>
      </c>
      <c r="E39" s="172"/>
      <c r="F39" s="172"/>
      <c r="G39" s="172"/>
      <c r="H39" s="190"/>
      <c r="I39" s="190"/>
      <c r="J39" s="190"/>
      <c r="K39" s="169"/>
      <c r="L39" s="170"/>
    </row>
    <row r="40" spans="2:12" ht="15.75">
      <c r="B40" s="161"/>
      <c r="C40" s="171"/>
      <c r="D40" s="211"/>
      <c r="E40" s="172"/>
      <c r="F40" s="172"/>
      <c r="G40" s="172"/>
      <c r="H40" s="190"/>
      <c r="I40" s="190"/>
      <c r="J40" s="190"/>
      <c r="K40" s="169"/>
      <c r="L40" s="170"/>
    </row>
    <row r="41" spans="2:12" ht="15.75">
      <c r="B41" s="161"/>
      <c r="C41" s="171">
        <v>13</v>
      </c>
      <c r="D41" s="206" t="s">
        <v>1418</v>
      </c>
      <c r="E41" s="172"/>
      <c r="F41" s="172"/>
      <c r="G41" s="172"/>
      <c r="H41" s="190"/>
      <c r="I41" s="190"/>
      <c r="J41" s="190"/>
      <c r="K41" s="169"/>
      <c r="L41" s="170"/>
    </row>
    <row r="42" spans="2:12" ht="15.75">
      <c r="B42" s="161"/>
      <c r="C42" s="171"/>
      <c r="D42" s="206" t="s">
        <v>1198</v>
      </c>
      <c r="E42" s="172"/>
      <c r="F42" s="172"/>
      <c r="G42" s="172"/>
      <c r="H42" s="190"/>
      <c r="I42" s="190"/>
      <c r="J42" s="190"/>
      <c r="K42" s="169"/>
      <c r="L42" s="170"/>
    </row>
    <row r="43" spans="2:12" ht="15.75">
      <c r="B43" s="161"/>
      <c r="C43" s="171"/>
      <c r="D43" s="206" t="s">
        <v>1427</v>
      </c>
      <c r="E43" s="172"/>
      <c r="F43" s="172"/>
      <c r="G43" s="172"/>
      <c r="H43" s="190"/>
      <c r="I43" s="190"/>
      <c r="J43" s="190"/>
      <c r="K43" s="169"/>
      <c r="L43" s="170"/>
    </row>
    <row r="44" spans="2:12" ht="15.75">
      <c r="B44" s="161"/>
      <c r="C44" s="171"/>
      <c r="D44" s="206" t="s">
        <v>1419</v>
      </c>
      <c r="E44" s="172"/>
      <c r="F44" s="172"/>
      <c r="G44" s="172"/>
      <c r="H44" s="190"/>
      <c r="I44" s="190"/>
      <c r="J44" s="190"/>
      <c r="K44" s="169"/>
      <c r="L44" s="170"/>
    </row>
    <row r="45" spans="2:12" ht="15.75">
      <c r="B45" s="161"/>
      <c r="C45" s="171"/>
      <c r="D45" s="211"/>
      <c r="E45" s="172"/>
      <c r="F45" s="172"/>
      <c r="G45" s="172"/>
      <c r="H45" s="190"/>
      <c r="I45" s="190"/>
      <c r="J45" s="190"/>
      <c r="K45" s="169"/>
      <c r="L45" s="170"/>
    </row>
    <row r="46" spans="2:12" ht="15.75">
      <c r="B46" s="161"/>
      <c r="C46" s="171">
        <v>14</v>
      </c>
      <c r="D46" s="211" t="s">
        <v>1433</v>
      </c>
      <c r="E46" s="172"/>
      <c r="F46" s="172"/>
      <c r="G46" s="172"/>
      <c r="H46" s="190"/>
      <c r="I46" s="190"/>
      <c r="J46" s="190"/>
      <c r="K46" s="169"/>
      <c r="L46" s="170"/>
    </row>
    <row r="47" spans="2:12" ht="15.75">
      <c r="B47" s="161"/>
      <c r="C47" s="171"/>
      <c r="D47" s="211" t="s">
        <v>1432</v>
      </c>
      <c r="E47" s="172"/>
      <c r="F47" s="172"/>
      <c r="G47" s="172"/>
      <c r="H47" s="190"/>
      <c r="I47" s="190"/>
      <c r="J47" s="190"/>
      <c r="K47" s="169"/>
      <c r="L47" s="170"/>
    </row>
    <row r="48" spans="2:12" ht="7.5" customHeight="1">
      <c r="B48" s="161"/>
      <c r="C48" s="171"/>
      <c r="D48" s="210"/>
      <c r="E48" s="207"/>
      <c r="F48" s="207"/>
      <c r="G48" s="207"/>
      <c r="H48" s="207"/>
      <c r="I48" s="207"/>
      <c r="J48" s="207"/>
      <c r="K48" s="184"/>
      <c r="L48" s="208"/>
    </row>
    <row r="49" spans="2:12" ht="7.5" customHeight="1" thickBot="1">
      <c r="B49" s="161"/>
      <c r="C49" s="194"/>
      <c r="D49" s="195"/>
      <c r="E49" s="196"/>
      <c r="F49" s="196"/>
      <c r="G49" s="196"/>
      <c r="H49" s="196"/>
      <c r="I49" s="196"/>
      <c r="J49" s="196"/>
      <c r="K49" s="196"/>
      <c r="L49" s="197"/>
    </row>
    <row r="50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66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1" t="str">
        <f>+RECAP!A2</f>
        <v>ОТЧЕТ ПО ЧЛ. 3 ОТ ПОСТАНОВЛЕНИЕ № 326 НА МИНИСТЕРСКИЯ СЪВЕТ ОТ 2021 Г.</v>
      </c>
      <c r="B2" s="342"/>
      <c r="C2" s="342"/>
      <c r="D2" s="342"/>
      <c r="E2" s="342"/>
      <c r="F2" s="342"/>
      <c r="G2" s="342"/>
      <c r="H2" s="343"/>
    </row>
    <row r="3" spans="1:8" ht="42" customHeight="1" thickBot="1">
      <c r="A3" s="341" t="str">
        <f>+RECAP!A19</f>
        <v>8. Разходи по организационно-техническата подготовка и обезпечаването на частичните избори през 2021 г. при предсрочно прекратяване на пълномощията на кмет</v>
      </c>
      <c r="B3" s="342"/>
      <c r="C3" s="342"/>
      <c r="D3" s="342"/>
      <c r="E3" s="342"/>
      <c r="F3" s="342"/>
      <c r="G3" s="342"/>
      <c r="H3" s="343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44742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58" t="s">
        <v>1204</v>
      </c>
      <c r="E11" s="359"/>
      <c r="F11" s="360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58" t="s">
        <v>1204</v>
      </c>
      <c r="E17" s="359"/>
      <c r="F17" s="360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32" t="s">
        <v>0</v>
      </c>
      <c r="C19" s="333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34" t="s">
        <v>1</v>
      </c>
      <c r="C20" s="335"/>
      <c r="D20" s="139">
        <f t="shared" si="0"/>
        <v>0</v>
      </c>
      <c r="E20" s="240"/>
      <c r="F20" s="241"/>
    </row>
    <row r="21" spans="1:6" ht="15.75">
      <c r="A21" s="1">
        <v>500</v>
      </c>
      <c r="B21" s="336" t="s">
        <v>2</v>
      </c>
      <c r="C21" s="337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7" t="s">
        <v>3</v>
      </c>
      <c r="C22" s="348"/>
      <c r="D22" s="139">
        <f t="shared" si="0"/>
        <v>0</v>
      </c>
      <c r="E22" s="240"/>
      <c r="F22" s="241"/>
    </row>
    <row r="23" spans="1:6" ht="15.75">
      <c r="A23" s="1">
        <v>1000</v>
      </c>
      <c r="B23" s="334" t="s">
        <v>4</v>
      </c>
      <c r="C23" s="33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23" t="s">
        <v>22</v>
      </c>
      <c r="C41" s="324"/>
      <c r="D41" s="139">
        <f t="shared" si="0"/>
        <v>0</v>
      </c>
      <c r="E41" s="240"/>
      <c r="F41" s="241"/>
    </row>
    <row r="42" spans="1:6" ht="15.75">
      <c r="A42" s="1">
        <v>2100</v>
      </c>
      <c r="B42" s="323" t="s">
        <v>23</v>
      </c>
      <c r="C42" s="324"/>
      <c r="D42" s="139">
        <f t="shared" si="0"/>
        <v>0</v>
      </c>
      <c r="E42" s="240"/>
      <c r="F42" s="241"/>
    </row>
    <row r="43" spans="1:6" ht="15.75">
      <c r="A43" s="1">
        <v>2200</v>
      </c>
      <c r="B43" s="323" t="s">
        <v>24</v>
      </c>
      <c r="C43" s="324"/>
      <c r="D43" s="139">
        <f t="shared" si="0"/>
        <v>0</v>
      </c>
      <c r="E43" s="240"/>
      <c r="F43" s="241"/>
    </row>
    <row r="44" spans="1:6" ht="15.75">
      <c r="A44" s="1">
        <v>2500</v>
      </c>
      <c r="B44" s="323" t="s">
        <v>25</v>
      </c>
      <c r="C44" s="324"/>
      <c r="D44" s="139">
        <f t="shared" si="0"/>
        <v>0</v>
      </c>
      <c r="E44" s="240"/>
      <c r="F44" s="241"/>
    </row>
    <row r="45" spans="1:6" ht="15.75">
      <c r="A45" s="1">
        <v>2600</v>
      </c>
      <c r="B45" s="330" t="s">
        <v>26</v>
      </c>
      <c r="C45" s="331"/>
      <c r="D45" s="139">
        <f t="shared" si="0"/>
        <v>0</v>
      </c>
      <c r="E45" s="240"/>
      <c r="F45" s="241"/>
    </row>
    <row r="46" spans="1:6" ht="15.75">
      <c r="A46" s="1">
        <v>2700</v>
      </c>
      <c r="B46" s="330" t="s">
        <v>27</v>
      </c>
      <c r="C46" s="331"/>
      <c r="D46" s="139">
        <f t="shared" si="0"/>
        <v>0</v>
      </c>
      <c r="E46" s="240"/>
      <c r="F46" s="241"/>
    </row>
    <row r="47" spans="1:6" ht="15.75">
      <c r="A47" s="1">
        <v>2800</v>
      </c>
      <c r="B47" s="330" t="s">
        <v>28</v>
      </c>
      <c r="C47" s="331"/>
      <c r="D47" s="139">
        <f t="shared" si="0"/>
        <v>0</v>
      </c>
      <c r="E47" s="240"/>
      <c r="F47" s="241"/>
    </row>
    <row r="48" spans="1:6" ht="15.75">
      <c r="A48" s="1">
        <v>2900</v>
      </c>
      <c r="B48" s="323" t="s">
        <v>29</v>
      </c>
      <c r="C48" s="324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46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23" t="s">
        <v>31</v>
      </c>
      <c r="C50" s="324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23" t="s">
        <v>32</v>
      </c>
      <c r="C51" s="324"/>
      <c r="D51" s="139">
        <f t="shared" si="0"/>
        <v>0</v>
      </c>
      <c r="E51" s="240"/>
      <c r="F51" s="241"/>
    </row>
    <row r="52" spans="1:6" ht="15.75">
      <c r="A52" s="1">
        <v>4100</v>
      </c>
      <c r="B52" s="323" t="s">
        <v>33</v>
      </c>
      <c r="C52" s="324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23" t="s">
        <v>34</v>
      </c>
      <c r="C53" s="324"/>
      <c r="D53" s="139">
        <f t="shared" si="0"/>
        <v>0</v>
      </c>
      <c r="E53" s="240"/>
      <c r="F53" s="241"/>
    </row>
    <row r="54" spans="1:6" ht="15.75">
      <c r="A54" s="1">
        <v>4300</v>
      </c>
      <c r="B54" s="323" t="s">
        <v>35</v>
      </c>
      <c r="C54" s="324"/>
      <c r="D54" s="139">
        <f t="shared" si="0"/>
        <v>0</v>
      </c>
      <c r="E54" s="240"/>
      <c r="F54" s="241"/>
    </row>
    <row r="55" spans="1:6" ht="15.75">
      <c r="A55" s="1">
        <v>4400</v>
      </c>
      <c r="B55" s="323" t="s">
        <v>36</v>
      </c>
      <c r="C55" s="324"/>
      <c r="D55" s="139">
        <f t="shared" si="0"/>
        <v>0</v>
      </c>
      <c r="E55" s="240"/>
      <c r="F55" s="241"/>
    </row>
    <row r="56" spans="1:6" ht="15.75">
      <c r="A56" s="1">
        <v>4500</v>
      </c>
      <c r="B56" s="323" t="s">
        <v>37</v>
      </c>
      <c r="C56" s="324"/>
      <c r="D56" s="139">
        <f t="shared" si="0"/>
        <v>0</v>
      </c>
      <c r="E56" s="240"/>
      <c r="F56" s="241"/>
    </row>
    <row r="57" spans="1:6" ht="15.75">
      <c r="A57" s="1">
        <v>4600</v>
      </c>
      <c r="B57" s="330" t="s">
        <v>38</v>
      </c>
      <c r="C57" s="331"/>
      <c r="D57" s="139">
        <f t="shared" si="0"/>
        <v>0</v>
      </c>
      <c r="E57" s="240"/>
      <c r="F57" s="241"/>
    </row>
    <row r="58" spans="1:6" ht="15.75">
      <c r="A58" s="1">
        <v>4900</v>
      </c>
      <c r="B58" s="323" t="s">
        <v>39</v>
      </c>
      <c r="C58" s="324"/>
      <c r="D58" s="139">
        <f t="shared" si="0"/>
        <v>0</v>
      </c>
      <c r="E58" s="240"/>
      <c r="F58" s="241"/>
    </row>
    <row r="59" spans="1:6" ht="15.75">
      <c r="A59" s="12">
        <v>5100</v>
      </c>
      <c r="B59" s="325" t="s">
        <v>40</v>
      </c>
      <c r="C59" s="326"/>
      <c r="D59" s="139">
        <f t="shared" si="0"/>
        <v>0</v>
      </c>
      <c r="E59" s="240"/>
      <c r="F59" s="241"/>
    </row>
    <row r="60" spans="1:6" ht="15.75">
      <c r="A60" s="12">
        <v>5200</v>
      </c>
      <c r="B60" s="325" t="s">
        <v>41</v>
      </c>
      <c r="C60" s="326"/>
      <c r="D60" s="139">
        <f t="shared" si="0"/>
        <v>0</v>
      </c>
      <c r="E60" s="240"/>
      <c r="F60" s="241"/>
    </row>
    <row r="61" spans="1:6" ht="15.75">
      <c r="A61" s="12">
        <v>5300</v>
      </c>
      <c r="B61" s="325" t="s">
        <v>42</v>
      </c>
      <c r="C61" s="326"/>
      <c r="D61" s="139">
        <f t="shared" si="0"/>
        <v>0</v>
      </c>
      <c r="E61" s="240"/>
      <c r="F61" s="241"/>
    </row>
    <row r="62" spans="1:6" ht="15.75">
      <c r="A62" s="12">
        <v>5400</v>
      </c>
      <c r="B62" s="325" t="s">
        <v>43</v>
      </c>
      <c r="C62" s="326"/>
      <c r="D62" s="139">
        <f t="shared" si="0"/>
        <v>0</v>
      </c>
      <c r="E62" s="240"/>
      <c r="F62" s="241"/>
    </row>
    <row r="63" spans="1:6" ht="15.75">
      <c r="A63" s="1">
        <v>5500</v>
      </c>
      <c r="B63" s="323" t="s">
        <v>44</v>
      </c>
      <c r="C63" s="324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21" t="s">
        <v>45</v>
      </c>
      <c r="C64" s="322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21" t="s">
        <v>1201</v>
      </c>
      <c r="C66" s="322"/>
      <c r="D66" s="212">
        <f>+E66+F66</f>
        <v>0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8:C48"/>
    <mergeCell ref="B20:C20"/>
    <mergeCell ref="B21:C21"/>
    <mergeCell ref="B22:C22"/>
    <mergeCell ref="B23:C23"/>
    <mergeCell ref="B41:C41"/>
    <mergeCell ref="B42:C42"/>
    <mergeCell ref="A2:H2"/>
    <mergeCell ref="A3:H3"/>
    <mergeCell ref="A5:C5"/>
    <mergeCell ref="B19:C19"/>
    <mergeCell ref="D11:F11"/>
    <mergeCell ref="D17:F17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5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2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45.14062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1" t="str">
        <f>+RECAP!A2</f>
        <v>ОТЧЕТ ПО ЧЛ. 3 ОТ ПОСТАНОВЛЕНИЕ № 326 НА МИНИСТЕРСКИЯ СЪВЕТ ОТ 2021 Г.</v>
      </c>
      <c r="B2" s="342"/>
      <c r="C2" s="342"/>
      <c r="D2" s="342"/>
      <c r="E2" s="342"/>
      <c r="F2" s="342"/>
      <c r="G2" s="342"/>
      <c r="H2" s="343"/>
    </row>
    <row r="3" spans="1:8" ht="42" customHeight="1" thickBot="1">
      <c r="A3" s="341" t="str">
        <f>+RECAP!A20</f>
        <v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v>
      </c>
      <c r="B3" s="342"/>
      <c r="C3" s="342"/>
      <c r="D3" s="342"/>
      <c r="E3" s="342"/>
      <c r="F3" s="342"/>
      <c r="G3" s="342"/>
      <c r="H3" s="343"/>
    </row>
    <row r="5" spans="1:7" ht="19.5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.75">
      <c r="E7" s="130" t="s">
        <v>1183</v>
      </c>
      <c r="F7" s="130" t="s">
        <v>1184</v>
      </c>
    </row>
    <row r="8" spans="5:6" ht="18.75">
      <c r="E8" s="127">
        <v>44197</v>
      </c>
      <c r="F8" s="307">
        <f>+RECAP!F8</f>
        <v>44742</v>
      </c>
    </row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1.5" customHeight="1" thickBot="1">
      <c r="A11" s="13"/>
      <c r="B11" s="14"/>
      <c r="C11" s="15" t="s">
        <v>1413</v>
      </c>
      <c r="D11" s="358" t="s">
        <v>1204</v>
      </c>
      <c r="E11" s="359"/>
      <c r="F11" s="360"/>
      <c r="H11" s="284">
        <f>+RECAP!F17</f>
      </c>
    </row>
    <row r="12" spans="1:6" ht="16.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spans="1:6" s="215" customFormat="1" ht="31.5" customHeight="1" thickBot="1">
      <c r="A14" s="310"/>
      <c r="B14" s="311"/>
      <c r="C14" s="315"/>
      <c r="D14" s="313"/>
      <c r="E14" s="316"/>
      <c r="F14" s="316"/>
    </row>
    <row r="15" spans="1:6" s="227" customFormat="1" ht="16.5" customHeight="1" thickBot="1">
      <c r="A15" s="224"/>
      <c r="B15" s="225"/>
      <c r="C15" s="226" t="s">
        <v>1205</v>
      </c>
      <c r="D15" s="221" t="str">
        <f>IF(D13-D70=0,"OK!","НЕРАВНЕНИЕ")</f>
        <v>OK!</v>
      </c>
      <c r="E15" s="221"/>
      <c r="F15" s="222"/>
    </row>
    <row r="16" spans="1:6" s="215" customFormat="1" ht="15.75">
      <c r="A16" s="310"/>
      <c r="B16" s="311"/>
      <c r="C16" s="315"/>
      <c r="D16" s="313"/>
      <c r="E16" s="316"/>
      <c r="F16" s="316"/>
    </row>
    <row r="17" spans="1:6" s="215" customFormat="1" ht="31.5" customHeight="1" hidden="1">
      <c r="A17" s="310"/>
      <c r="B17" s="311"/>
      <c r="C17" s="312"/>
      <c r="D17" s="313"/>
      <c r="E17" s="314"/>
      <c r="F17" s="314"/>
    </row>
    <row r="18" spans="1:6" s="215" customFormat="1" ht="31.5" customHeight="1" hidden="1">
      <c r="A18" s="310"/>
      <c r="B18" s="311"/>
      <c r="C18" s="312"/>
      <c r="D18" s="313"/>
      <c r="E18" s="314"/>
      <c r="F18" s="314"/>
    </row>
    <row r="19" spans="1:6" s="215" customFormat="1" ht="31.5" customHeight="1" hidden="1">
      <c r="A19" s="310"/>
      <c r="B19" s="311"/>
      <c r="C19" s="312"/>
      <c r="D19" s="313"/>
      <c r="E19" s="314"/>
      <c r="F19" s="314"/>
    </row>
    <row r="20" spans="1:6" s="215" customFormat="1" ht="31.5" customHeight="1" hidden="1">
      <c r="A20" s="310"/>
      <c r="B20" s="311"/>
      <c r="C20" s="312"/>
      <c r="D20" s="313"/>
      <c r="E20" s="314"/>
      <c r="F20" s="314"/>
    </row>
    <row r="21" spans="1:6" s="215" customFormat="1" ht="31.5" customHeight="1" hidden="1">
      <c r="A21" s="310"/>
      <c r="B21" s="311"/>
      <c r="C21" s="312"/>
      <c r="D21" s="313"/>
      <c r="E21" s="314"/>
      <c r="F21" s="314"/>
    </row>
    <row r="22" spans="1:6" s="215" customFormat="1" ht="31.5" customHeight="1" hidden="1">
      <c r="A22" s="310"/>
      <c r="B22" s="311"/>
      <c r="C22" s="312"/>
      <c r="D22" s="313"/>
      <c r="E22" s="314"/>
      <c r="F22" s="314"/>
    </row>
    <row r="23" spans="1:6" s="215" customFormat="1" ht="31.5" customHeight="1" hidden="1">
      <c r="A23" s="310"/>
      <c r="B23" s="311"/>
      <c r="C23" s="312"/>
      <c r="D23" s="313"/>
      <c r="E23" s="314"/>
      <c r="F23" s="314"/>
    </row>
    <row r="24" spans="1:6" s="215" customFormat="1" ht="31.5" customHeight="1" hidden="1">
      <c r="A24" s="310"/>
      <c r="B24" s="311"/>
      <c r="C24" s="312"/>
      <c r="D24" s="313"/>
      <c r="E24" s="314"/>
      <c r="F24" s="314"/>
    </row>
    <row r="25" spans="1:6" s="215" customFormat="1" ht="31.5" customHeight="1" hidden="1">
      <c r="A25" s="310"/>
      <c r="B25" s="311"/>
      <c r="C25" s="312"/>
      <c r="D25" s="313"/>
      <c r="E25" s="314"/>
      <c r="F25" s="314"/>
    </row>
    <row r="26" spans="1:6" s="215" customFormat="1" ht="31.5" customHeight="1" hidden="1">
      <c r="A26" s="310"/>
      <c r="B26" s="311"/>
      <c r="C26" s="312"/>
      <c r="D26" s="313"/>
      <c r="E26" s="314"/>
      <c r="F26" s="314"/>
    </row>
    <row r="27" spans="1:6" s="215" customFormat="1" ht="31.5" customHeight="1" hidden="1">
      <c r="A27" s="310"/>
      <c r="B27" s="311"/>
      <c r="C27" s="312"/>
      <c r="D27" s="313"/>
      <c r="E27" s="314"/>
      <c r="F27" s="314"/>
    </row>
    <row r="28" spans="1:6" s="215" customFormat="1" ht="31.5" customHeight="1" hidden="1">
      <c r="A28" s="310"/>
      <c r="B28" s="311"/>
      <c r="C28" s="312"/>
      <c r="D28" s="313"/>
      <c r="E28" s="314"/>
      <c r="F28" s="314"/>
    </row>
    <row r="29" spans="1:6" s="215" customFormat="1" ht="31.5" customHeight="1" hidden="1">
      <c r="A29" s="310"/>
      <c r="B29" s="311"/>
      <c r="C29" s="312"/>
      <c r="D29" s="313"/>
      <c r="E29" s="314"/>
      <c r="F29" s="314"/>
    </row>
    <row r="30" spans="1:6" s="215" customFormat="1" ht="31.5" customHeight="1" hidden="1">
      <c r="A30" s="310"/>
      <c r="B30" s="311"/>
      <c r="C30" s="312"/>
      <c r="D30" s="313"/>
      <c r="E30" s="314"/>
      <c r="F30" s="314"/>
    </row>
    <row r="31" spans="1:6" s="215" customFormat="1" ht="31.5" customHeight="1" hidden="1">
      <c r="A31" s="310"/>
      <c r="B31" s="311"/>
      <c r="C31" s="312"/>
      <c r="D31" s="313"/>
      <c r="E31" s="314"/>
      <c r="F31" s="314"/>
    </row>
    <row r="32" spans="1:6" s="215" customFormat="1" ht="31.5" customHeight="1" hidden="1">
      <c r="A32" s="310"/>
      <c r="B32" s="311"/>
      <c r="C32" s="312"/>
      <c r="D32" s="313"/>
      <c r="E32" s="314"/>
      <c r="F32" s="314"/>
    </row>
    <row r="33" spans="1:6" s="215" customFormat="1" ht="31.5" customHeight="1" hidden="1">
      <c r="A33" s="310"/>
      <c r="B33" s="311"/>
      <c r="C33" s="312"/>
      <c r="D33" s="313"/>
      <c r="E33" s="314"/>
      <c r="F33" s="314"/>
    </row>
    <row r="34" spans="1:6" s="215" customFormat="1" ht="31.5" customHeight="1" hidden="1">
      <c r="A34" s="310"/>
      <c r="B34" s="311"/>
      <c r="C34" s="312"/>
      <c r="D34" s="313"/>
      <c r="E34" s="314"/>
      <c r="F34" s="314"/>
    </row>
    <row r="35" spans="1:6" s="215" customFormat="1" ht="31.5" customHeight="1" hidden="1">
      <c r="A35" s="310"/>
      <c r="B35" s="311"/>
      <c r="C35" s="312"/>
      <c r="D35" s="313"/>
      <c r="E35" s="314"/>
      <c r="F35" s="314"/>
    </row>
    <row r="36" spans="1:6" s="215" customFormat="1" ht="31.5" customHeight="1" hidden="1">
      <c r="A36" s="310"/>
      <c r="B36" s="311"/>
      <c r="C36" s="312"/>
      <c r="D36" s="313"/>
      <c r="E36" s="314"/>
      <c r="F36" s="314"/>
    </row>
    <row r="37" spans="1:6" s="215" customFormat="1" ht="31.5" customHeight="1" hidden="1">
      <c r="A37" s="310"/>
      <c r="B37" s="311"/>
      <c r="C37" s="312"/>
      <c r="D37" s="313"/>
      <c r="E37" s="314"/>
      <c r="F37" s="314"/>
    </row>
    <row r="38" spans="1:6" s="215" customFormat="1" ht="31.5" customHeight="1" hidden="1">
      <c r="A38" s="310"/>
      <c r="B38" s="311"/>
      <c r="C38" s="312"/>
      <c r="D38" s="313"/>
      <c r="E38" s="314"/>
      <c r="F38" s="314"/>
    </row>
    <row r="39" spans="1:6" s="215" customFormat="1" ht="31.5" customHeight="1" hidden="1">
      <c r="A39" s="310"/>
      <c r="B39" s="311"/>
      <c r="C39" s="312"/>
      <c r="D39" s="313"/>
      <c r="E39" s="314"/>
      <c r="F39" s="314"/>
    </row>
    <row r="40" spans="1:6" s="215" customFormat="1" ht="31.5" customHeight="1" hidden="1">
      <c r="A40" s="310"/>
      <c r="B40" s="311"/>
      <c r="C40" s="312"/>
      <c r="D40" s="313"/>
      <c r="E40" s="314"/>
      <c r="F40" s="314"/>
    </row>
    <row r="41" spans="1:6" s="215" customFormat="1" ht="31.5" customHeight="1" hidden="1">
      <c r="A41" s="310"/>
      <c r="B41" s="311"/>
      <c r="C41" s="312"/>
      <c r="D41" s="313"/>
      <c r="E41" s="314"/>
      <c r="F41" s="314"/>
    </row>
    <row r="42" spans="1:6" s="215" customFormat="1" ht="31.5" customHeight="1" hidden="1">
      <c r="A42" s="310"/>
      <c r="B42" s="311"/>
      <c r="C42" s="312"/>
      <c r="D42" s="313"/>
      <c r="E42" s="314"/>
      <c r="F42" s="314"/>
    </row>
    <row r="43" spans="1:6" s="215" customFormat="1" ht="31.5" customHeight="1" hidden="1">
      <c r="A43" s="310"/>
      <c r="B43" s="311"/>
      <c r="C43" s="312"/>
      <c r="D43" s="313"/>
      <c r="E43" s="314"/>
      <c r="F43" s="314"/>
    </row>
    <row r="44" spans="1:6" s="215" customFormat="1" ht="31.5" customHeight="1" hidden="1">
      <c r="A44" s="310"/>
      <c r="B44" s="311"/>
      <c r="C44" s="312"/>
      <c r="D44" s="313"/>
      <c r="E44" s="314"/>
      <c r="F44" s="314"/>
    </row>
    <row r="45" spans="1:6" s="215" customFormat="1" ht="31.5" customHeight="1" hidden="1">
      <c r="A45" s="310"/>
      <c r="B45" s="311"/>
      <c r="C45" s="312"/>
      <c r="D45" s="313"/>
      <c r="E45" s="314"/>
      <c r="F45" s="314"/>
    </row>
    <row r="46" spans="1:6" s="215" customFormat="1" ht="31.5" customHeight="1" hidden="1">
      <c r="A46" s="310"/>
      <c r="B46" s="311"/>
      <c r="C46" s="312"/>
      <c r="D46" s="313"/>
      <c r="E46" s="314"/>
      <c r="F46" s="314"/>
    </row>
    <row r="47" spans="1:6" s="215" customFormat="1" ht="31.5" customHeight="1" hidden="1">
      <c r="A47" s="310"/>
      <c r="B47" s="311"/>
      <c r="C47" s="312"/>
      <c r="D47" s="313"/>
      <c r="E47" s="314"/>
      <c r="F47" s="314"/>
    </row>
    <row r="48" spans="1:6" s="215" customFormat="1" ht="31.5" customHeight="1" hidden="1">
      <c r="A48" s="310"/>
      <c r="B48" s="311"/>
      <c r="C48" s="312"/>
      <c r="D48" s="313"/>
      <c r="E48" s="314"/>
      <c r="F48" s="314"/>
    </row>
    <row r="49" spans="1:6" s="215" customFormat="1" ht="31.5" customHeight="1" hidden="1">
      <c r="A49" s="310"/>
      <c r="B49" s="311"/>
      <c r="C49" s="312"/>
      <c r="D49" s="313"/>
      <c r="E49" s="314"/>
      <c r="F49" s="314"/>
    </row>
    <row r="50" spans="1:6" s="215" customFormat="1" ht="31.5" customHeight="1" hidden="1">
      <c r="A50" s="310"/>
      <c r="B50" s="311"/>
      <c r="C50" s="312"/>
      <c r="D50" s="313"/>
      <c r="E50" s="314"/>
      <c r="F50" s="314"/>
    </row>
    <row r="51" spans="1:6" s="215" customFormat="1" ht="31.5" customHeight="1" hidden="1">
      <c r="A51" s="310"/>
      <c r="B51" s="311"/>
      <c r="C51" s="312"/>
      <c r="D51" s="313"/>
      <c r="E51" s="314"/>
      <c r="F51" s="314"/>
    </row>
    <row r="52" spans="1:6" s="215" customFormat="1" ht="31.5" customHeight="1" hidden="1">
      <c r="A52" s="310"/>
      <c r="B52" s="311"/>
      <c r="C52" s="312"/>
      <c r="D52" s="313"/>
      <c r="E52" s="314"/>
      <c r="F52" s="314"/>
    </row>
    <row r="53" spans="1:6" s="215" customFormat="1" ht="31.5" customHeight="1" hidden="1">
      <c r="A53" s="310"/>
      <c r="B53" s="311"/>
      <c r="C53" s="312"/>
      <c r="D53" s="313"/>
      <c r="E53" s="314"/>
      <c r="F53" s="314"/>
    </row>
    <row r="54" spans="1:6" s="215" customFormat="1" ht="31.5" customHeight="1" hidden="1">
      <c r="A54" s="310"/>
      <c r="B54" s="311"/>
      <c r="C54" s="312"/>
      <c r="D54" s="313"/>
      <c r="E54" s="314"/>
      <c r="F54" s="314"/>
    </row>
    <row r="55" spans="1:6" s="215" customFormat="1" ht="31.5" customHeight="1" hidden="1">
      <c r="A55" s="310"/>
      <c r="B55" s="311"/>
      <c r="C55" s="312"/>
      <c r="D55" s="313"/>
      <c r="E55" s="314"/>
      <c r="F55" s="314"/>
    </row>
    <row r="56" spans="1:6" s="215" customFormat="1" ht="31.5" customHeight="1" hidden="1">
      <c r="A56" s="310"/>
      <c r="B56" s="311"/>
      <c r="C56" s="312"/>
      <c r="D56" s="313"/>
      <c r="E56" s="314"/>
      <c r="F56" s="314"/>
    </row>
    <row r="57" spans="1:6" s="215" customFormat="1" ht="31.5" customHeight="1" hidden="1">
      <c r="A57" s="310"/>
      <c r="B57" s="311"/>
      <c r="C57" s="312"/>
      <c r="D57" s="313"/>
      <c r="E57" s="314"/>
      <c r="F57" s="314"/>
    </row>
    <row r="58" spans="1:6" s="215" customFormat="1" ht="31.5" customHeight="1" hidden="1">
      <c r="A58" s="310"/>
      <c r="B58" s="311"/>
      <c r="C58" s="312"/>
      <c r="D58" s="313"/>
      <c r="E58" s="314"/>
      <c r="F58" s="314"/>
    </row>
    <row r="59" spans="1:6" s="215" customFormat="1" ht="31.5" customHeight="1" hidden="1">
      <c r="A59" s="310"/>
      <c r="B59" s="311"/>
      <c r="C59" s="312"/>
      <c r="D59" s="313"/>
      <c r="E59" s="314"/>
      <c r="F59" s="314"/>
    </row>
    <row r="60" spans="1:6" s="215" customFormat="1" ht="31.5" customHeight="1" hidden="1">
      <c r="A60" s="310"/>
      <c r="B60" s="311"/>
      <c r="C60" s="312"/>
      <c r="D60" s="313"/>
      <c r="E60" s="314"/>
      <c r="F60" s="314"/>
    </row>
    <row r="61" spans="1:6" s="215" customFormat="1" ht="31.5" customHeight="1" hidden="1">
      <c r="A61" s="310"/>
      <c r="B61" s="311"/>
      <c r="C61" s="312"/>
      <c r="D61" s="313"/>
      <c r="E61" s="314"/>
      <c r="F61" s="314"/>
    </row>
    <row r="62" spans="1:6" s="215" customFormat="1" ht="31.5" customHeight="1" hidden="1">
      <c r="A62" s="310"/>
      <c r="B62" s="311"/>
      <c r="C62" s="312"/>
      <c r="D62" s="313"/>
      <c r="E62" s="314"/>
      <c r="F62" s="314"/>
    </row>
    <row r="63" spans="1:6" s="215" customFormat="1" ht="31.5" customHeight="1" hidden="1">
      <c r="A63" s="310"/>
      <c r="B63" s="311"/>
      <c r="C63" s="312"/>
      <c r="D63" s="313"/>
      <c r="E63" s="314"/>
      <c r="F63" s="314"/>
    </row>
    <row r="64" spans="1:6" s="215" customFormat="1" ht="31.5" customHeight="1" hidden="1">
      <c r="A64" s="310"/>
      <c r="B64" s="311"/>
      <c r="C64" s="312"/>
      <c r="D64" s="313"/>
      <c r="E64" s="314"/>
      <c r="F64" s="314"/>
    </row>
    <row r="65" ht="15" hidden="1"/>
    <row r="66" ht="15" hidden="1"/>
    <row r="67" ht="8.25" customHeight="1" thickBot="1"/>
    <row r="68" spans="1:6" ht="19.5" thickBot="1">
      <c r="A68" s="285"/>
      <c r="B68" s="286"/>
      <c r="C68" s="287" t="s">
        <v>1414</v>
      </c>
      <c r="D68" s="358" t="s">
        <v>1204</v>
      </c>
      <c r="E68" s="359"/>
      <c r="F68" s="360"/>
    </row>
    <row r="69" spans="1:6" ht="16.5" thickBot="1">
      <c r="A69" s="288"/>
      <c r="B69" s="289"/>
      <c r="C69" s="290"/>
      <c r="D69" s="229" t="s">
        <v>1207</v>
      </c>
      <c r="E69" s="229" t="s">
        <v>1185</v>
      </c>
      <c r="F69" s="292" t="s">
        <v>1186</v>
      </c>
    </row>
    <row r="70" spans="1:6" ht="38.25" customHeight="1" thickBot="1">
      <c r="A70" s="291"/>
      <c r="B70" s="355" t="str">
        <f>+RECAP!A20</f>
        <v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v>
      </c>
      <c r="C70" s="356"/>
      <c r="D70" s="294">
        <f>+E70+F70</f>
        <v>0</v>
      </c>
      <c r="E70" s="295"/>
      <c r="F70" s="296"/>
    </row>
  </sheetData>
  <sheetProtection password="81B0" sheet="1"/>
  <mergeCells count="6">
    <mergeCell ref="A2:H2"/>
    <mergeCell ref="A3:H3"/>
    <mergeCell ref="A5:C5"/>
    <mergeCell ref="D11:F11"/>
    <mergeCell ref="D68:F68"/>
    <mergeCell ref="B70:C70"/>
  </mergeCells>
  <conditionalFormatting sqref="E10:H10">
    <cfRule type="cellIs" priority="9" dxfId="1" operator="equal" stopIfTrue="1">
      <formula>"НЕРАВНЕНИЕ!"</formula>
    </cfRule>
  </conditionalFormatting>
  <conditionalFormatting sqref="D10">
    <cfRule type="cellIs" priority="3" dxfId="1" operator="equal" stopIfTrue="1">
      <formula>"НЕРАВНЕНИЕ!"</formula>
    </cfRule>
  </conditionalFormatting>
  <conditionalFormatting sqref="H11">
    <cfRule type="cellIs" priority="2" dxfId="31" operator="equal" stopIfTrue="1">
      <formula>"ВНИМАНИЕ! ОТЧЕТЪТ НАДХЪРЛЯ СУМАТА ОДОБРЕНА СЪГЛАСНО ПОСТАНОВЛЕНИЕТО!"</formula>
    </cfRule>
  </conditionalFormatting>
  <dataValidations count="1">
    <dataValidation type="whole" operator="greaterThanOrEqual" allowBlank="1" showInputMessage="1" showErrorMessage="1" error="Въвежда се цяло положително число!" sqref="E70:F70 E13:F14 E16:F64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K1">
      <selection activeCell="A1" sqref="A1:J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5" width="48.140625" style="18" hidden="1" customWidth="1"/>
    <col min="6" max="6" width="17.7109375" style="18" hidden="1" customWidth="1"/>
    <col min="7" max="7" width="9.140625" style="18" hidden="1" customWidth="1"/>
    <col min="8" max="8" width="19.421875" style="18" hidden="1" customWidth="1"/>
    <col min="9" max="9" width="21.8515625" style="18" hidden="1" customWidth="1"/>
    <col min="10" max="10" width="38.28125" style="18" hidden="1" customWidth="1"/>
    <col min="11" max="16384" width="9.140625" style="18" customWidth="1"/>
  </cols>
  <sheetData>
    <row r="1" spans="1:8" ht="15.75">
      <c r="A1" s="16" t="s">
        <v>50</v>
      </c>
      <c r="B1" s="17" t="s">
        <v>51</v>
      </c>
      <c r="C1" s="16"/>
      <c r="G1" s="265"/>
      <c r="H1" s="264" t="s">
        <v>1410</v>
      </c>
    </row>
    <row r="2" spans="1:10" ht="38.25" customHeight="1">
      <c r="A2" s="19">
        <v>0</v>
      </c>
      <c r="B2" s="20" t="s">
        <v>52</v>
      </c>
      <c r="C2" s="21" t="s">
        <v>53</v>
      </c>
      <c r="G2" s="266"/>
      <c r="H2" s="247" t="s">
        <v>1218</v>
      </c>
      <c r="I2" s="248" t="s">
        <v>1219</v>
      </c>
      <c r="J2" s="248" t="s">
        <v>1395</v>
      </c>
    </row>
    <row r="3" spans="1:10" ht="35.25" customHeight="1">
      <c r="A3" s="19">
        <v>33</v>
      </c>
      <c r="B3" s="20" t="s">
        <v>54</v>
      </c>
      <c r="C3" s="22" t="s">
        <v>55</v>
      </c>
      <c r="G3" s="266">
        <v>5100</v>
      </c>
      <c r="H3" s="249" t="s">
        <v>1220</v>
      </c>
      <c r="I3" s="250"/>
      <c r="J3" s="250"/>
    </row>
    <row r="4" spans="1:10" ht="35.25" customHeight="1">
      <c r="A4" s="19">
        <v>42</v>
      </c>
      <c r="B4" s="20" t="s">
        <v>56</v>
      </c>
      <c r="C4" s="23" t="s">
        <v>57</v>
      </c>
      <c r="G4" s="266">
        <v>5101</v>
      </c>
      <c r="H4" s="249" t="s">
        <v>592</v>
      </c>
      <c r="I4" s="250">
        <v>50982</v>
      </c>
      <c r="J4" s="250">
        <v>7647</v>
      </c>
    </row>
    <row r="5" spans="1:10" ht="19.5">
      <c r="A5" s="19">
        <v>96</v>
      </c>
      <c r="B5" s="20" t="s">
        <v>58</v>
      </c>
      <c r="C5" s="23" t="s">
        <v>59</v>
      </c>
      <c r="G5" s="266">
        <v>5102</v>
      </c>
      <c r="H5" s="249" t="s">
        <v>594</v>
      </c>
      <c r="I5" s="250">
        <v>287865</v>
      </c>
      <c r="J5" s="250">
        <v>43180</v>
      </c>
    </row>
    <row r="6" spans="1:10" ht="30">
      <c r="A6" s="19">
        <v>97</v>
      </c>
      <c r="B6" s="20" t="s">
        <v>60</v>
      </c>
      <c r="C6" s="23" t="s">
        <v>61</v>
      </c>
      <c r="G6" s="266">
        <v>5103</v>
      </c>
      <c r="H6" s="249" t="s">
        <v>596</v>
      </c>
      <c r="I6" s="250">
        <v>1028582</v>
      </c>
      <c r="J6" s="250">
        <v>154287</v>
      </c>
    </row>
    <row r="7" spans="1:10" ht="19.5">
      <c r="A7" s="19">
        <v>98</v>
      </c>
      <c r="B7" s="20" t="s">
        <v>62</v>
      </c>
      <c r="C7" s="23" t="s">
        <v>63</v>
      </c>
      <c r="G7" s="266">
        <v>5104</v>
      </c>
      <c r="H7" s="249" t="s">
        <v>598</v>
      </c>
      <c r="I7" s="250">
        <v>686672</v>
      </c>
      <c r="J7" s="250">
        <v>103001</v>
      </c>
    </row>
    <row r="8" spans="1:10" ht="15">
      <c r="A8" s="24"/>
      <c r="B8" s="24"/>
      <c r="C8" s="24"/>
      <c r="G8" s="266">
        <v>5105</v>
      </c>
      <c r="H8" s="249" t="s">
        <v>600</v>
      </c>
      <c r="I8" s="250">
        <v>444261</v>
      </c>
      <c r="J8" s="250">
        <v>66639</v>
      </c>
    </row>
    <row r="9" spans="1:10" ht="15">
      <c r="A9" s="25"/>
      <c r="B9" s="25"/>
      <c r="C9" s="26"/>
      <c r="G9" s="266">
        <v>5106</v>
      </c>
      <c r="H9" s="249" t="s">
        <v>1221</v>
      </c>
      <c r="I9" s="250">
        <v>162065</v>
      </c>
      <c r="J9" s="250">
        <v>24310</v>
      </c>
    </row>
    <row r="10" spans="1:10" ht="15">
      <c r="A10" s="27" t="s">
        <v>50</v>
      </c>
      <c r="B10" s="28" t="s">
        <v>64</v>
      </c>
      <c r="C10" s="27"/>
      <c r="G10" s="266">
        <v>5107</v>
      </c>
      <c r="H10" s="249" t="s">
        <v>604</v>
      </c>
      <c r="I10" s="250">
        <v>1011013</v>
      </c>
      <c r="J10" s="250">
        <v>151652</v>
      </c>
    </row>
    <row r="11" spans="1:10" ht="15">
      <c r="A11" s="29"/>
      <c r="B11" s="30" t="s">
        <v>65</v>
      </c>
      <c r="C11" s="29"/>
      <c r="G11" s="266">
        <v>5108</v>
      </c>
      <c r="H11" s="249" t="s">
        <v>1222</v>
      </c>
      <c r="I11" s="250">
        <v>195372</v>
      </c>
      <c r="J11" s="250">
        <v>29306</v>
      </c>
    </row>
    <row r="12" spans="1:10" ht="15.75">
      <c r="A12" s="31">
        <v>1101</v>
      </c>
      <c r="B12" s="32" t="s">
        <v>66</v>
      </c>
      <c r="C12" s="31">
        <v>1101</v>
      </c>
      <c r="G12" s="266">
        <v>5109</v>
      </c>
      <c r="H12" s="249" t="s">
        <v>1223</v>
      </c>
      <c r="I12" s="250">
        <v>701988</v>
      </c>
      <c r="J12" s="250">
        <v>105298</v>
      </c>
    </row>
    <row r="13" spans="1:10" ht="15.75">
      <c r="A13" s="31">
        <v>1103</v>
      </c>
      <c r="B13" s="33" t="s">
        <v>67</v>
      </c>
      <c r="C13" s="31">
        <v>1103</v>
      </c>
      <c r="G13" s="266">
        <v>5110</v>
      </c>
      <c r="H13" s="249" t="s">
        <v>1224</v>
      </c>
      <c r="I13" s="250">
        <v>408842</v>
      </c>
      <c r="J13" s="250">
        <v>61326</v>
      </c>
    </row>
    <row r="14" spans="1:10" ht="15.75">
      <c r="A14" s="31">
        <v>1104</v>
      </c>
      <c r="B14" s="34" t="s">
        <v>68</v>
      </c>
      <c r="C14" s="31">
        <v>1104</v>
      </c>
      <c r="G14" s="266">
        <v>5111</v>
      </c>
      <c r="H14" s="249" t="s">
        <v>1225</v>
      </c>
      <c r="I14" s="250">
        <v>318109</v>
      </c>
      <c r="J14" s="250">
        <v>47716</v>
      </c>
    </row>
    <row r="15" spans="1:10" ht="15.75">
      <c r="A15" s="31">
        <v>1105</v>
      </c>
      <c r="B15" s="34" t="s">
        <v>69</v>
      </c>
      <c r="C15" s="31">
        <v>1105</v>
      </c>
      <c r="G15" s="266">
        <v>5112</v>
      </c>
      <c r="H15" s="249" t="s">
        <v>1226</v>
      </c>
      <c r="I15" s="250">
        <v>144461</v>
      </c>
      <c r="J15" s="250">
        <v>21669</v>
      </c>
    </row>
    <row r="16" spans="1:10" ht="15.75">
      <c r="A16" s="31">
        <v>1106</v>
      </c>
      <c r="B16" s="34" t="s">
        <v>70</v>
      </c>
      <c r="C16" s="31">
        <v>1106</v>
      </c>
      <c r="G16" s="266">
        <v>5113</v>
      </c>
      <c r="H16" s="249" t="s">
        <v>1227</v>
      </c>
      <c r="I16" s="250">
        <v>254593</v>
      </c>
      <c r="J16" s="250">
        <v>38189</v>
      </c>
    </row>
    <row r="17" spans="1:10" ht="15.75">
      <c r="A17" s="31">
        <v>1107</v>
      </c>
      <c r="B17" s="34" t="s">
        <v>71</v>
      </c>
      <c r="C17" s="31">
        <v>1107</v>
      </c>
      <c r="G17" s="266">
        <v>5114</v>
      </c>
      <c r="H17" s="249" t="s">
        <v>618</v>
      </c>
      <c r="I17" s="250">
        <v>304483</v>
      </c>
      <c r="J17" s="250">
        <v>45672</v>
      </c>
    </row>
    <row r="18" spans="1:10" ht="15.75">
      <c r="A18" s="31">
        <v>1108</v>
      </c>
      <c r="B18" s="34" t="s">
        <v>72</v>
      </c>
      <c r="C18" s="31">
        <v>1108</v>
      </c>
      <c r="G18" s="266">
        <v>5195</v>
      </c>
      <c r="H18" s="251"/>
      <c r="I18" s="252"/>
      <c r="J18" s="250">
        <v>0</v>
      </c>
    </row>
    <row r="19" spans="1:10" ht="15.75">
      <c r="A19" s="31">
        <v>1111</v>
      </c>
      <c r="B19" s="35" t="s">
        <v>73</v>
      </c>
      <c r="C19" s="31">
        <v>1111</v>
      </c>
      <c r="G19" s="266">
        <v>5200</v>
      </c>
      <c r="H19" s="249" t="s">
        <v>1228</v>
      </c>
      <c r="I19" s="250"/>
      <c r="J19" s="250">
        <v>0</v>
      </c>
    </row>
    <row r="20" spans="1:10" ht="15.75">
      <c r="A20" s="31">
        <v>1115</v>
      </c>
      <c r="B20" s="35" t="s">
        <v>74</v>
      </c>
      <c r="C20" s="31">
        <v>1115</v>
      </c>
      <c r="G20" s="266">
        <v>5201</v>
      </c>
      <c r="H20" s="249" t="s">
        <v>1229</v>
      </c>
      <c r="I20" s="250">
        <v>656146</v>
      </c>
      <c r="J20" s="250">
        <v>98422</v>
      </c>
    </row>
    <row r="21" spans="1:10" ht="15.75">
      <c r="A21" s="31">
        <v>1116</v>
      </c>
      <c r="B21" s="35" t="s">
        <v>75</v>
      </c>
      <c r="C21" s="31">
        <v>1116</v>
      </c>
      <c r="G21" s="266">
        <v>5202</v>
      </c>
      <c r="H21" s="249" t="s">
        <v>1230</v>
      </c>
      <c r="I21" s="250">
        <v>489856</v>
      </c>
      <c r="J21" s="250">
        <v>73478</v>
      </c>
    </row>
    <row r="22" spans="1:10" ht="15.75">
      <c r="A22" s="31">
        <v>1117</v>
      </c>
      <c r="B22" s="35" t="s">
        <v>76</v>
      </c>
      <c r="C22" s="31">
        <v>1117</v>
      </c>
      <c r="G22" s="266">
        <v>5203</v>
      </c>
      <c r="H22" s="249" t="s">
        <v>1231</v>
      </c>
      <c r="I22" s="250">
        <v>193577</v>
      </c>
      <c r="J22" s="250">
        <v>29037</v>
      </c>
    </row>
    <row r="23" spans="1:10" ht="15.75">
      <c r="A23" s="31">
        <v>1121</v>
      </c>
      <c r="B23" s="34" t="s">
        <v>77</v>
      </c>
      <c r="C23" s="31">
        <v>1121</v>
      </c>
      <c r="G23" s="266">
        <v>5204</v>
      </c>
      <c r="H23" s="249" t="s">
        <v>1232</v>
      </c>
      <c r="I23" s="250">
        <v>436515</v>
      </c>
      <c r="J23" s="250">
        <v>65477</v>
      </c>
    </row>
    <row r="24" spans="1:10" ht="15.75">
      <c r="A24" s="31">
        <v>1122</v>
      </c>
      <c r="B24" s="34" t="s">
        <v>78</v>
      </c>
      <c r="C24" s="31">
        <v>1122</v>
      </c>
      <c r="G24" s="266">
        <v>5205</v>
      </c>
      <c r="H24" s="249" t="s">
        <v>1233</v>
      </c>
      <c r="I24" s="250">
        <v>68938</v>
      </c>
      <c r="J24" s="250">
        <v>10341</v>
      </c>
    </row>
    <row r="25" spans="1:10" ht="15.75">
      <c r="A25" s="31">
        <v>1123</v>
      </c>
      <c r="B25" s="34" t="s">
        <v>79</v>
      </c>
      <c r="C25" s="31">
        <v>1123</v>
      </c>
      <c r="G25" s="266">
        <v>5206</v>
      </c>
      <c r="H25" s="249" t="s">
        <v>1234</v>
      </c>
      <c r="I25" s="250">
        <v>90204</v>
      </c>
      <c r="J25" s="250">
        <v>13531</v>
      </c>
    </row>
    <row r="26" spans="1:10" ht="15.75">
      <c r="A26" s="31">
        <v>1125</v>
      </c>
      <c r="B26" s="36" t="s">
        <v>80</v>
      </c>
      <c r="C26" s="31">
        <v>1125</v>
      </c>
      <c r="G26" s="266">
        <v>5207</v>
      </c>
      <c r="H26" s="249" t="s">
        <v>632</v>
      </c>
      <c r="I26" s="250">
        <v>95802</v>
      </c>
      <c r="J26" s="250">
        <v>14370</v>
      </c>
    </row>
    <row r="27" spans="1:10" ht="15.75">
      <c r="A27" s="31">
        <v>1128</v>
      </c>
      <c r="B27" s="34" t="s">
        <v>81</v>
      </c>
      <c r="C27" s="31">
        <v>1128</v>
      </c>
      <c r="G27" s="266">
        <v>5208</v>
      </c>
      <c r="H27" s="249" t="s">
        <v>634</v>
      </c>
      <c r="I27" s="250">
        <v>22428</v>
      </c>
      <c r="J27" s="250">
        <v>3364</v>
      </c>
    </row>
    <row r="28" spans="1:10" ht="15.75">
      <c r="A28" s="31">
        <v>1139</v>
      </c>
      <c r="B28" s="37" t="s">
        <v>82</v>
      </c>
      <c r="C28" s="31">
        <v>1139</v>
      </c>
      <c r="G28" s="266">
        <v>5209</v>
      </c>
      <c r="H28" s="249" t="s">
        <v>1235</v>
      </c>
      <c r="I28" s="250">
        <v>820394</v>
      </c>
      <c r="J28" s="250">
        <v>123059</v>
      </c>
    </row>
    <row r="29" spans="1:10" ht="15.75">
      <c r="A29" s="31">
        <v>1141</v>
      </c>
      <c r="B29" s="35" t="s">
        <v>83</v>
      </c>
      <c r="C29" s="31">
        <v>1141</v>
      </c>
      <c r="G29" s="266">
        <v>5210</v>
      </c>
      <c r="H29" s="249" t="s">
        <v>1236</v>
      </c>
      <c r="I29" s="250">
        <v>46123</v>
      </c>
      <c r="J29" s="250">
        <v>6918</v>
      </c>
    </row>
    <row r="30" spans="1:10" ht="15.75">
      <c r="A30" s="31">
        <v>1142</v>
      </c>
      <c r="B30" s="34" t="s">
        <v>84</v>
      </c>
      <c r="C30" s="31">
        <v>1142</v>
      </c>
      <c r="G30" s="266">
        <v>5211</v>
      </c>
      <c r="H30" s="249" t="s">
        <v>640</v>
      </c>
      <c r="I30" s="250">
        <v>245263</v>
      </c>
      <c r="J30" s="250">
        <v>36789</v>
      </c>
    </row>
    <row r="31" spans="1:10" ht="15.75">
      <c r="A31" s="31">
        <v>1143</v>
      </c>
      <c r="B31" s="35" t="s">
        <v>85</v>
      </c>
      <c r="C31" s="31">
        <v>1143</v>
      </c>
      <c r="G31" s="266">
        <v>5212</v>
      </c>
      <c r="H31" s="249" t="s">
        <v>1237</v>
      </c>
      <c r="I31" s="250">
        <v>365570</v>
      </c>
      <c r="J31" s="250">
        <v>54836</v>
      </c>
    </row>
    <row r="32" spans="1:10" ht="15.75">
      <c r="A32" s="31">
        <v>1144</v>
      </c>
      <c r="B32" s="35" t="s">
        <v>86</v>
      </c>
      <c r="C32" s="31">
        <v>1144</v>
      </c>
      <c r="G32" s="266">
        <v>5213</v>
      </c>
      <c r="H32" s="249" t="s">
        <v>644</v>
      </c>
      <c r="I32" s="250">
        <v>40384</v>
      </c>
      <c r="J32" s="250">
        <v>6058</v>
      </c>
    </row>
    <row r="33" spans="1:10" ht="15.75">
      <c r="A33" s="31">
        <v>1145</v>
      </c>
      <c r="B33" s="34" t="s">
        <v>87</v>
      </c>
      <c r="C33" s="31">
        <v>1145</v>
      </c>
      <c r="G33" s="266">
        <v>5295</v>
      </c>
      <c r="H33" s="251"/>
      <c r="I33" s="252"/>
      <c r="J33" s="250">
        <v>0</v>
      </c>
    </row>
    <row r="34" spans="1:10" ht="15.75">
      <c r="A34" s="31">
        <v>1146</v>
      </c>
      <c r="B34" s="35" t="s">
        <v>88</v>
      </c>
      <c r="C34" s="31">
        <v>1146</v>
      </c>
      <c r="G34" s="266">
        <v>5300</v>
      </c>
      <c r="H34" s="249" t="s">
        <v>1238</v>
      </c>
      <c r="I34" s="250"/>
      <c r="J34" s="250">
        <v>0</v>
      </c>
    </row>
    <row r="35" spans="1:10" ht="15.75">
      <c r="A35" s="31">
        <v>1147</v>
      </c>
      <c r="B35" s="35" t="s">
        <v>89</v>
      </c>
      <c r="C35" s="31">
        <v>1147</v>
      </c>
      <c r="G35" s="266">
        <v>5301</v>
      </c>
      <c r="H35" s="249" t="s">
        <v>1239</v>
      </c>
      <c r="I35" s="250">
        <v>91014</v>
      </c>
      <c r="J35" s="250">
        <v>13652</v>
      </c>
    </row>
    <row r="36" spans="1:10" ht="15.75">
      <c r="A36" s="31">
        <v>1148</v>
      </c>
      <c r="B36" s="35" t="s">
        <v>90</v>
      </c>
      <c r="C36" s="31">
        <v>1148</v>
      </c>
      <c r="G36" s="266">
        <v>5302</v>
      </c>
      <c r="H36" s="249" t="s">
        <v>1240</v>
      </c>
      <c r="I36" s="250">
        <v>245509</v>
      </c>
      <c r="J36" s="250">
        <v>36826</v>
      </c>
    </row>
    <row r="37" spans="1:10" ht="15.75">
      <c r="A37" s="31">
        <v>1149</v>
      </c>
      <c r="B37" s="35" t="s">
        <v>91</v>
      </c>
      <c r="C37" s="31">
        <v>1149</v>
      </c>
      <c r="G37" s="266">
        <v>5303</v>
      </c>
      <c r="H37" s="249" t="s">
        <v>650</v>
      </c>
      <c r="I37" s="250">
        <v>204033</v>
      </c>
      <c r="J37" s="250">
        <v>30605</v>
      </c>
    </row>
    <row r="38" spans="1:10" ht="15.75">
      <c r="A38" s="31">
        <v>1151</v>
      </c>
      <c r="B38" s="35" t="s">
        <v>92</v>
      </c>
      <c r="C38" s="31">
        <v>1151</v>
      </c>
      <c r="G38" s="266">
        <v>5304</v>
      </c>
      <c r="H38" s="249" t="s">
        <v>652</v>
      </c>
      <c r="I38" s="250">
        <v>13353</v>
      </c>
      <c r="J38" s="250">
        <v>2003</v>
      </c>
    </row>
    <row r="39" spans="1:10" ht="15.75">
      <c r="A39" s="31">
        <v>1158</v>
      </c>
      <c r="B39" s="34" t="s">
        <v>93</v>
      </c>
      <c r="C39" s="31">
        <v>1158</v>
      </c>
      <c r="G39" s="266">
        <v>5305</v>
      </c>
      <c r="H39" s="249" t="s">
        <v>1241</v>
      </c>
      <c r="I39" s="250">
        <v>827436</v>
      </c>
      <c r="J39" s="250">
        <v>124115</v>
      </c>
    </row>
    <row r="40" spans="1:10" ht="15.75">
      <c r="A40" s="31">
        <v>1161</v>
      </c>
      <c r="B40" s="34" t="s">
        <v>94</v>
      </c>
      <c r="C40" s="31">
        <v>1161</v>
      </c>
      <c r="G40" s="266">
        <v>5306</v>
      </c>
      <c r="H40" s="249" t="s">
        <v>656</v>
      </c>
      <c r="I40" s="250">
        <v>75065</v>
      </c>
      <c r="J40" s="250">
        <v>11260</v>
      </c>
    </row>
    <row r="41" spans="1:10" ht="15.75">
      <c r="A41" s="31">
        <v>1162</v>
      </c>
      <c r="B41" s="34" t="s">
        <v>95</v>
      </c>
      <c r="C41" s="31">
        <v>1162</v>
      </c>
      <c r="G41" s="266">
        <v>5307</v>
      </c>
      <c r="H41" s="249" t="s">
        <v>1242</v>
      </c>
      <c r="I41" s="250">
        <v>275296</v>
      </c>
      <c r="J41" s="250">
        <v>41294</v>
      </c>
    </row>
    <row r="42" spans="1:10" ht="15.75">
      <c r="A42" s="31">
        <v>1163</v>
      </c>
      <c r="B42" s="34" t="s">
        <v>96</v>
      </c>
      <c r="C42" s="31">
        <v>1163</v>
      </c>
      <c r="G42" s="266">
        <v>5308</v>
      </c>
      <c r="H42" s="249" t="s">
        <v>660</v>
      </c>
      <c r="I42" s="250">
        <v>66439</v>
      </c>
      <c r="J42" s="250">
        <v>9966</v>
      </c>
    </row>
    <row r="43" spans="1:10" ht="15.75">
      <c r="A43" s="31">
        <v>1168</v>
      </c>
      <c r="B43" s="34" t="s">
        <v>97</v>
      </c>
      <c r="C43" s="31">
        <v>1168</v>
      </c>
      <c r="G43" s="266">
        <v>5309</v>
      </c>
      <c r="H43" s="249" t="s">
        <v>1243</v>
      </c>
      <c r="I43" s="250">
        <v>481477</v>
      </c>
      <c r="J43" s="250">
        <v>72222</v>
      </c>
    </row>
    <row r="44" spans="1:10" ht="15.75">
      <c r="A44" s="31">
        <v>1179</v>
      </c>
      <c r="B44" s="35" t="s">
        <v>98</v>
      </c>
      <c r="C44" s="31">
        <v>1179</v>
      </c>
      <c r="G44" s="266">
        <v>5310</v>
      </c>
      <c r="H44" s="249" t="s">
        <v>664</v>
      </c>
      <c r="I44" s="250">
        <v>375640</v>
      </c>
      <c r="J44" s="250">
        <v>56346</v>
      </c>
    </row>
    <row r="45" spans="1:10" ht="15.75">
      <c r="A45" s="31">
        <v>2201</v>
      </c>
      <c r="B45" s="35" t="s">
        <v>99</v>
      </c>
      <c r="C45" s="31">
        <v>2201</v>
      </c>
      <c r="G45" s="266">
        <v>5311</v>
      </c>
      <c r="H45" s="249" t="s">
        <v>666</v>
      </c>
      <c r="I45" s="250">
        <v>477745</v>
      </c>
      <c r="J45" s="250">
        <v>71662</v>
      </c>
    </row>
    <row r="46" spans="1:10" ht="15.75">
      <c r="A46" s="31">
        <v>2205</v>
      </c>
      <c r="B46" s="34" t="s">
        <v>100</v>
      </c>
      <c r="C46" s="31">
        <v>2205</v>
      </c>
      <c r="G46" s="266">
        <v>5312</v>
      </c>
      <c r="H46" s="249" t="s">
        <v>1244</v>
      </c>
      <c r="I46" s="250">
        <v>148158</v>
      </c>
      <c r="J46" s="250">
        <v>22224</v>
      </c>
    </row>
    <row r="47" spans="1:10" ht="15.75">
      <c r="A47" s="31">
        <v>2206</v>
      </c>
      <c r="B47" s="37" t="s">
        <v>101</v>
      </c>
      <c r="C47" s="31">
        <v>2206</v>
      </c>
      <c r="G47" s="266">
        <v>5395</v>
      </c>
      <c r="H47" s="251"/>
      <c r="I47" s="252"/>
      <c r="J47" s="250">
        <v>0</v>
      </c>
    </row>
    <row r="48" spans="1:10" ht="15.75">
      <c r="A48" s="31">
        <v>2215</v>
      </c>
      <c r="B48" s="34" t="s">
        <v>102</v>
      </c>
      <c r="C48" s="31">
        <v>2215</v>
      </c>
      <c r="G48" s="266">
        <v>5400</v>
      </c>
      <c r="H48" s="249" t="s">
        <v>1245</v>
      </c>
      <c r="I48" s="250"/>
      <c r="J48" s="250">
        <v>0</v>
      </c>
    </row>
    <row r="49" spans="1:10" ht="15.75">
      <c r="A49" s="31">
        <v>2218</v>
      </c>
      <c r="B49" s="34" t="s">
        <v>103</v>
      </c>
      <c r="C49" s="31">
        <v>2218</v>
      </c>
      <c r="G49" s="266">
        <v>5401</v>
      </c>
      <c r="H49" s="249" t="s">
        <v>1246</v>
      </c>
      <c r="I49" s="250">
        <v>623156</v>
      </c>
      <c r="J49" s="250">
        <v>93473</v>
      </c>
    </row>
    <row r="50" spans="1:10" ht="15.75">
      <c r="A50" s="31">
        <v>2219</v>
      </c>
      <c r="B50" s="34" t="s">
        <v>104</v>
      </c>
      <c r="C50" s="31">
        <v>2219</v>
      </c>
      <c r="G50" s="266">
        <v>5402</v>
      </c>
      <c r="H50" s="249" t="s">
        <v>1247</v>
      </c>
      <c r="I50" s="250">
        <v>826309</v>
      </c>
      <c r="J50" s="250">
        <v>123946</v>
      </c>
    </row>
    <row r="51" spans="1:10" ht="15.75">
      <c r="A51" s="31">
        <v>2221</v>
      </c>
      <c r="B51" s="35" t="s">
        <v>105</v>
      </c>
      <c r="C51" s="31">
        <v>2221</v>
      </c>
      <c r="G51" s="266">
        <v>5403</v>
      </c>
      <c r="H51" s="249" t="s">
        <v>1248</v>
      </c>
      <c r="I51" s="250">
        <v>314307</v>
      </c>
      <c r="J51" s="250">
        <v>47146</v>
      </c>
    </row>
    <row r="52" spans="1:10" ht="15.75">
      <c r="A52" s="31">
        <v>2222</v>
      </c>
      <c r="B52" s="38" t="s">
        <v>106</v>
      </c>
      <c r="C52" s="31">
        <v>2222</v>
      </c>
      <c r="G52" s="266">
        <v>5404</v>
      </c>
      <c r="H52" s="249" t="s">
        <v>676</v>
      </c>
      <c r="I52" s="250">
        <v>89500</v>
      </c>
      <c r="J52" s="250">
        <v>13425</v>
      </c>
    </row>
    <row r="53" spans="1:10" ht="15.75">
      <c r="A53" s="31">
        <v>2223</v>
      </c>
      <c r="B53" s="38" t="s">
        <v>107</v>
      </c>
      <c r="C53" s="31">
        <v>2223</v>
      </c>
      <c r="G53" s="266">
        <v>5405</v>
      </c>
      <c r="H53" s="249" t="s">
        <v>678</v>
      </c>
      <c r="I53" s="250">
        <v>233609</v>
      </c>
      <c r="J53" s="250">
        <v>35041</v>
      </c>
    </row>
    <row r="54" spans="1:10" ht="15.75">
      <c r="A54" s="31">
        <v>2224</v>
      </c>
      <c r="B54" s="37" t="s">
        <v>108</v>
      </c>
      <c r="C54" s="31">
        <v>2224</v>
      </c>
      <c r="G54" s="266">
        <v>5406</v>
      </c>
      <c r="H54" s="249" t="s">
        <v>680</v>
      </c>
      <c r="I54" s="250">
        <v>546190</v>
      </c>
      <c r="J54" s="250">
        <v>81929</v>
      </c>
    </row>
    <row r="55" spans="1:10" ht="15.75">
      <c r="A55" s="31">
        <v>2225</v>
      </c>
      <c r="B55" s="34" t="s">
        <v>109</v>
      </c>
      <c r="C55" s="31">
        <v>2225</v>
      </c>
      <c r="G55" s="266">
        <v>5407</v>
      </c>
      <c r="H55" s="249" t="s">
        <v>1249</v>
      </c>
      <c r="I55" s="250">
        <v>270683</v>
      </c>
      <c r="J55" s="250">
        <v>40602</v>
      </c>
    </row>
    <row r="56" spans="1:10" ht="15.75">
      <c r="A56" s="31">
        <v>2228</v>
      </c>
      <c r="B56" s="34" t="s">
        <v>110</v>
      </c>
      <c r="C56" s="31">
        <v>2228</v>
      </c>
      <c r="G56" s="266">
        <v>5408</v>
      </c>
      <c r="H56" s="249" t="s">
        <v>1250</v>
      </c>
      <c r="I56" s="250">
        <v>853666</v>
      </c>
      <c r="J56" s="250">
        <v>128050</v>
      </c>
    </row>
    <row r="57" spans="1:10" ht="15.75">
      <c r="A57" s="31">
        <v>2239</v>
      </c>
      <c r="B57" s="35" t="s">
        <v>111</v>
      </c>
      <c r="C57" s="31">
        <v>2239</v>
      </c>
      <c r="G57" s="266">
        <v>5409</v>
      </c>
      <c r="H57" s="249" t="s">
        <v>1251</v>
      </c>
      <c r="I57" s="250">
        <v>322017</v>
      </c>
      <c r="J57" s="250">
        <v>48303</v>
      </c>
    </row>
    <row r="58" spans="1:10" ht="15.75">
      <c r="A58" s="31">
        <v>2241</v>
      </c>
      <c r="B58" s="38" t="s">
        <v>112</v>
      </c>
      <c r="C58" s="31">
        <v>2241</v>
      </c>
      <c r="G58" s="266">
        <v>5410</v>
      </c>
      <c r="H58" s="249" t="s">
        <v>1252</v>
      </c>
      <c r="I58" s="250">
        <v>57707</v>
      </c>
      <c r="J58" s="250">
        <v>8656</v>
      </c>
    </row>
    <row r="59" spans="1:10" ht="15.75">
      <c r="A59" s="31">
        <v>2242</v>
      </c>
      <c r="B59" s="38" t="s">
        <v>113</v>
      </c>
      <c r="C59" s="31">
        <v>2242</v>
      </c>
      <c r="G59" s="266">
        <v>5495</v>
      </c>
      <c r="H59" s="251"/>
      <c r="I59" s="252"/>
      <c r="J59" s="250">
        <v>0</v>
      </c>
    </row>
    <row r="60" spans="1:10" ht="15.75">
      <c r="A60" s="31">
        <v>2243</v>
      </c>
      <c r="B60" s="38" t="s">
        <v>114</v>
      </c>
      <c r="C60" s="31">
        <v>2243</v>
      </c>
      <c r="G60" s="266">
        <v>5500</v>
      </c>
      <c r="H60" s="249" t="s">
        <v>1253</v>
      </c>
      <c r="I60" s="250"/>
      <c r="J60" s="250">
        <v>0</v>
      </c>
    </row>
    <row r="61" spans="1:10" ht="15.75">
      <c r="A61" s="31">
        <v>2244</v>
      </c>
      <c r="B61" s="38" t="s">
        <v>115</v>
      </c>
      <c r="C61" s="31">
        <v>2244</v>
      </c>
      <c r="G61" s="266">
        <v>5501</v>
      </c>
      <c r="H61" s="249" t="s">
        <v>690</v>
      </c>
      <c r="I61" s="250">
        <v>137982</v>
      </c>
      <c r="J61" s="250">
        <v>20697</v>
      </c>
    </row>
    <row r="62" spans="1:10" ht="15.75">
      <c r="A62" s="31">
        <v>2245</v>
      </c>
      <c r="B62" s="39" t="s">
        <v>116</v>
      </c>
      <c r="C62" s="31">
        <v>2245</v>
      </c>
      <c r="G62" s="266">
        <v>5502</v>
      </c>
      <c r="H62" s="249" t="s">
        <v>692</v>
      </c>
      <c r="I62" s="250">
        <v>61932</v>
      </c>
      <c r="J62" s="250">
        <v>9290</v>
      </c>
    </row>
    <row r="63" spans="1:10" ht="15.75">
      <c r="A63" s="31">
        <v>2246</v>
      </c>
      <c r="B63" s="38" t="s">
        <v>117</v>
      </c>
      <c r="C63" s="31">
        <v>2246</v>
      </c>
      <c r="G63" s="266">
        <v>5503</v>
      </c>
      <c r="H63" s="249" t="s">
        <v>694</v>
      </c>
      <c r="I63" s="250">
        <v>140095</v>
      </c>
      <c r="J63" s="250">
        <v>21014</v>
      </c>
    </row>
    <row r="64" spans="1:10" ht="15.75">
      <c r="A64" s="31">
        <v>2247</v>
      </c>
      <c r="B64" s="38" t="s">
        <v>118</v>
      </c>
      <c r="C64" s="31">
        <v>2247</v>
      </c>
      <c r="G64" s="266">
        <v>5504</v>
      </c>
      <c r="H64" s="249" t="s">
        <v>1254</v>
      </c>
      <c r="I64" s="250">
        <v>1214202</v>
      </c>
      <c r="J64" s="250">
        <v>182130</v>
      </c>
    </row>
    <row r="65" spans="1:10" ht="15.75">
      <c r="A65" s="31">
        <v>2248</v>
      </c>
      <c r="B65" s="38" t="s">
        <v>119</v>
      </c>
      <c r="C65" s="31">
        <v>2248</v>
      </c>
      <c r="G65" s="266">
        <v>5505</v>
      </c>
      <c r="H65" s="249" t="s">
        <v>698</v>
      </c>
      <c r="I65" s="250">
        <v>68481</v>
      </c>
      <c r="J65" s="250">
        <v>10272</v>
      </c>
    </row>
    <row r="66" spans="1:10" ht="15.75">
      <c r="A66" s="31">
        <v>2249</v>
      </c>
      <c r="B66" s="38" t="s">
        <v>120</v>
      </c>
      <c r="C66" s="31">
        <v>2249</v>
      </c>
      <c r="G66" s="266">
        <v>5506</v>
      </c>
      <c r="H66" s="249" t="s">
        <v>700</v>
      </c>
      <c r="I66" s="250">
        <v>166607</v>
      </c>
      <c r="J66" s="250">
        <v>24991</v>
      </c>
    </row>
    <row r="67" spans="1:10" ht="15.75">
      <c r="A67" s="31">
        <v>2258</v>
      </c>
      <c r="B67" s="34" t="s">
        <v>121</v>
      </c>
      <c r="C67" s="31">
        <v>2258</v>
      </c>
      <c r="G67" s="266">
        <v>5507</v>
      </c>
      <c r="H67" s="249" t="s">
        <v>1255</v>
      </c>
      <c r="I67" s="250">
        <v>135659</v>
      </c>
      <c r="J67" s="250">
        <v>20349</v>
      </c>
    </row>
    <row r="68" spans="1:10" ht="15.75">
      <c r="A68" s="31">
        <v>2259</v>
      </c>
      <c r="B68" s="37" t="s">
        <v>122</v>
      </c>
      <c r="C68" s="31">
        <v>2259</v>
      </c>
      <c r="G68" s="266">
        <v>5508</v>
      </c>
      <c r="H68" s="249" t="s">
        <v>1256</v>
      </c>
      <c r="I68" s="250">
        <v>71297</v>
      </c>
      <c r="J68" s="250">
        <v>10695</v>
      </c>
    </row>
    <row r="69" spans="1:10" ht="15.75">
      <c r="A69" s="31">
        <v>2261</v>
      </c>
      <c r="B69" s="35" t="s">
        <v>123</v>
      </c>
      <c r="C69" s="31">
        <v>2261</v>
      </c>
      <c r="G69" s="266">
        <v>5509</v>
      </c>
      <c r="H69" s="249" t="s">
        <v>1257</v>
      </c>
      <c r="I69" s="250">
        <v>79677</v>
      </c>
      <c r="J69" s="250">
        <v>11952</v>
      </c>
    </row>
    <row r="70" spans="1:10" ht="15.75">
      <c r="A70" s="31">
        <v>2268</v>
      </c>
      <c r="B70" s="34" t="s">
        <v>124</v>
      </c>
      <c r="C70" s="31">
        <v>2268</v>
      </c>
      <c r="G70" s="266">
        <v>5510</v>
      </c>
      <c r="H70" s="249" t="s">
        <v>1258</v>
      </c>
      <c r="I70" s="250">
        <v>134426</v>
      </c>
      <c r="J70" s="250">
        <v>20164</v>
      </c>
    </row>
    <row r="71" spans="1:10" ht="15.75">
      <c r="A71" s="31">
        <v>2279</v>
      </c>
      <c r="B71" s="35" t="s">
        <v>125</v>
      </c>
      <c r="C71" s="31">
        <v>2279</v>
      </c>
      <c r="G71" s="266">
        <v>5511</v>
      </c>
      <c r="H71" s="249" t="s">
        <v>710</v>
      </c>
      <c r="I71" s="250">
        <v>103407</v>
      </c>
      <c r="J71" s="250">
        <v>15511</v>
      </c>
    </row>
    <row r="72" spans="1:10" ht="15.75">
      <c r="A72" s="31">
        <v>2281</v>
      </c>
      <c r="B72" s="37" t="s">
        <v>126</v>
      </c>
      <c r="C72" s="31">
        <v>2281</v>
      </c>
      <c r="G72" s="266">
        <v>5595</v>
      </c>
      <c r="H72" s="251"/>
      <c r="I72" s="252"/>
      <c r="J72" s="250">
        <v>0</v>
      </c>
    </row>
    <row r="73" spans="1:10" ht="15.75">
      <c r="A73" s="31">
        <v>2282</v>
      </c>
      <c r="B73" s="37" t="s">
        <v>127</v>
      </c>
      <c r="C73" s="31">
        <v>2282</v>
      </c>
      <c r="G73" s="266">
        <v>5600</v>
      </c>
      <c r="H73" s="249" t="s">
        <v>1259</v>
      </c>
      <c r="I73" s="250"/>
      <c r="J73" s="250">
        <v>0</v>
      </c>
    </row>
    <row r="74" spans="1:10" ht="15.75">
      <c r="A74" s="31">
        <v>2283</v>
      </c>
      <c r="B74" s="37" t="s">
        <v>128</v>
      </c>
      <c r="C74" s="31">
        <v>2283</v>
      </c>
      <c r="G74" s="266">
        <v>5601</v>
      </c>
      <c r="H74" s="249" t="s">
        <v>712</v>
      </c>
      <c r="I74" s="250">
        <v>151784</v>
      </c>
      <c r="J74" s="250">
        <v>22768</v>
      </c>
    </row>
    <row r="75" spans="1:10" ht="15.75">
      <c r="A75" s="31">
        <v>2284</v>
      </c>
      <c r="B75" s="37" t="s">
        <v>129</v>
      </c>
      <c r="C75" s="31">
        <v>2284</v>
      </c>
      <c r="G75" s="266">
        <v>5602</v>
      </c>
      <c r="H75" s="249" t="s">
        <v>1260</v>
      </c>
      <c r="I75" s="250">
        <v>587032</v>
      </c>
      <c r="J75" s="250">
        <v>88055</v>
      </c>
    </row>
    <row r="76" spans="1:10" ht="15.75">
      <c r="A76" s="31">
        <v>2285</v>
      </c>
      <c r="B76" s="37" t="s">
        <v>130</v>
      </c>
      <c r="C76" s="31">
        <v>2285</v>
      </c>
      <c r="G76" s="266">
        <v>5603</v>
      </c>
      <c r="H76" s="249" t="s">
        <v>1261</v>
      </c>
      <c r="I76" s="250">
        <v>1077804</v>
      </c>
      <c r="J76" s="250">
        <v>161671</v>
      </c>
    </row>
    <row r="77" spans="1:10" ht="15.75">
      <c r="A77" s="31">
        <v>2288</v>
      </c>
      <c r="B77" s="37" t="s">
        <v>131</v>
      </c>
      <c r="C77" s="31">
        <v>2288</v>
      </c>
      <c r="G77" s="266">
        <v>5605</v>
      </c>
      <c r="H77" s="249" t="s">
        <v>1262</v>
      </c>
      <c r="I77" s="250">
        <v>263853</v>
      </c>
      <c r="J77" s="250">
        <v>39578</v>
      </c>
    </row>
    <row r="78" spans="1:10" ht="15.75">
      <c r="A78" s="31">
        <v>2289</v>
      </c>
      <c r="B78" s="37" t="s">
        <v>132</v>
      </c>
      <c r="C78" s="31">
        <v>2289</v>
      </c>
      <c r="G78" s="266">
        <v>5606</v>
      </c>
      <c r="H78" s="249" t="s">
        <v>1263</v>
      </c>
      <c r="I78" s="250">
        <v>267303</v>
      </c>
      <c r="J78" s="250">
        <v>40095</v>
      </c>
    </row>
    <row r="79" spans="1:10" ht="15.75">
      <c r="A79" s="31">
        <v>3301</v>
      </c>
      <c r="B79" s="34" t="s">
        <v>133</v>
      </c>
      <c r="C79" s="31">
        <v>3301</v>
      </c>
      <c r="G79" s="266">
        <v>5607</v>
      </c>
      <c r="H79" s="249" t="s">
        <v>1264</v>
      </c>
      <c r="I79" s="250">
        <v>482181</v>
      </c>
      <c r="J79" s="250">
        <v>72327</v>
      </c>
    </row>
    <row r="80" spans="1:10" ht="15.75">
      <c r="A80" s="31">
        <v>3311</v>
      </c>
      <c r="B80" s="34" t="s">
        <v>134</v>
      </c>
      <c r="C80" s="31">
        <v>3311</v>
      </c>
      <c r="G80" s="266">
        <v>5608</v>
      </c>
      <c r="H80" s="249" t="s">
        <v>1265</v>
      </c>
      <c r="I80" s="250">
        <v>167381</v>
      </c>
      <c r="J80" s="250">
        <v>25107</v>
      </c>
    </row>
    <row r="81" spans="1:10" ht="15.75">
      <c r="A81" s="31">
        <v>3312</v>
      </c>
      <c r="B81" s="35" t="s">
        <v>135</v>
      </c>
      <c r="C81" s="31">
        <v>3312</v>
      </c>
      <c r="G81" s="266">
        <v>5609</v>
      </c>
      <c r="H81" s="249" t="s">
        <v>1266</v>
      </c>
      <c r="I81" s="250">
        <v>252304</v>
      </c>
      <c r="J81" s="250">
        <v>37846</v>
      </c>
    </row>
    <row r="82" spans="1:10" ht="15.75">
      <c r="A82" s="31">
        <v>3318</v>
      </c>
      <c r="B82" s="37" t="s">
        <v>136</v>
      </c>
      <c r="C82" s="31">
        <v>3318</v>
      </c>
      <c r="G82" s="266">
        <v>5610</v>
      </c>
      <c r="H82" s="249" t="s">
        <v>1267</v>
      </c>
      <c r="I82" s="250">
        <v>176747</v>
      </c>
      <c r="J82" s="250">
        <v>26512</v>
      </c>
    </row>
    <row r="83" spans="1:10" ht="15.75">
      <c r="A83" s="31">
        <v>3321</v>
      </c>
      <c r="B83" s="34" t="s">
        <v>137</v>
      </c>
      <c r="C83" s="31">
        <v>3321</v>
      </c>
      <c r="G83" s="266">
        <v>5611</v>
      </c>
      <c r="H83" s="249" t="s">
        <v>1268</v>
      </c>
      <c r="I83" s="250">
        <v>129391</v>
      </c>
      <c r="J83" s="250">
        <v>19409</v>
      </c>
    </row>
    <row r="84" spans="1:10" ht="15.75">
      <c r="A84" s="31">
        <v>3322</v>
      </c>
      <c r="B84" s="35" t="s">
        <v>138</v>
      </c>
      <c r="C84" s="31">
        <v>3322</v>
      </c>
      <c r="G84" s="266">
        <v>5695</v>
      </c>
      <c r="H84" s="251"/>
      <c r="I84" s="252"/>
      <c r="J84" s="250">
        <v>0</v>
      </c>
    </row>
    <row r="85" spans="1:10" ht="15.75">
      <c r="A85" s="31">
        <v>3323</v>
      </c>
      <c r="B85" s="37" t="s">
        <v>139</v>
      </c>
      <c r="C85" s="31">
        <v>3323</v>
      </c>
      <c r="G85" s="266">
        <v>5700</v>
      </c>
      <c r="H85" s="249" t="s">
        <v>1269</v>
      </c>
      <c r="I85" s="250"/>
      <c r="J85" s="250">
        <v>0</v>
      </c>
    </row>
    <row r="86" spans="1:10" ht="15.75">
      <c r="A86" s="31">
        <v>3324</v>
      </c>
      <c r="B86" s="37" t="s">
        <v>140</v>
      </c>
      <c r="C86" s="31">
        <v>3324</v>
      </c>
      <c r="G86" s="266">
        <v>5701</v>
      </c>
      <c r="H86" s="249" t="s">
        <v>732</v>
      </c>
      <c r="I86" s="250">
        <v>1043088</v>
      </c>
      <c r="J86" s="250">
        <v>156463</v>
      </c>
    </row>
    <row r="87" spans="1:10" ht="15.75">
      <c r="A87" s="31">
        <v>3325</v>
      </c>
      <c r="B87" s="35" t="s">
        <v>141</v>
      </c>
      <c r="C87" s="31">
        <v>3325</v>
      </c>
      <c r="G87" s="266">
        <v>5702</v>
      </c>
      <c r="H87" s="249" t="s">
        <v>734</v>
      </c>
      <c r="I87" s="250">
        <v>191851</v>
      </c>
      <c r="J87" s="250">
        <v>28778</v>
      </c>
    </row>
    <row r="88" spans="1:10" ht="15.75">
      <c r="A88" s="31">
        <v>3326</v>
      </c>
      <c r="B88" s="34" t="s">
        <v>142</v>
      </c>
      <c r="C88" s="31">
        <v>3326</v>
      </c>
      <c r="G88" s="266">
        <v>5703</v>
      </c>
      <c r="H88" s="249" t="s">
        <v>1270</v>
      </c>
      <c r="I88" s="250">
        <v>582490</v>
      </c>
      <c r="J88" s="250">
        <v>87374</v>
      </c>
    </row>
    <row r="89" spans="1:10" ht="15.75">
      <c r="A89" s="31">
        <v>3327</v>
      </c>
      <c r="B89" s="34" t="s">
        <v>143</v>
      </c>
      <c r="C89" s="31">
        <v>3327</v>
      </c>
      <c r="G89" s="266">
        <v>5704</v>
      </c>
      <c r="H89" s="249" t="s">
        <v>1271</v>
      </c>
      <c r="I89" s="250">
        <v>188295</v>
      </c>
      <c r="J89" s="250">
        <v>28244</v>
      </c>
    </row>
    <row r="90" spans="1:10" ht="15.75">
      <c r="A90" s="31">
        <v>3332</v>
      </c>
      <c r="B90" s="34" t="s">
        <v>144</v>
      </c>
      <c r="C90" s="31">
        <v>3332</v>
      </c>
      <c r="G90" s="266">
        <v>5795</v>
      </c>
      <c r="H90" s="251"/>
      <c r="I90" s="252"/>
      <c r="J90" s="250">
        <v>0</v>
      </c>
    </row>
    <row r="91" spans="1:10" ht="15.75">
      <c r="A91" s="31">
        <v>3333</v>
      </c>
      <c r="B91" s="35" t="s">
        <v>145</v>
      </c>
      <c r="C91" s="31">
        <v>3333</v>
      </c>
      <c r="G91" s="266">
        <v>5800</v>
      </c>
      <c r="H91" s="249" t="s">
        <v>1272</v>
      </c>
      <c r="I91" s="250"/>
      <c r="J91" s="250">
        <v>0</v>
      </c>
    </row>
    <row r="92" spans="1:10" ht="15.75">
      <c r="A92" s="31">
        <v>3334</v>
      </c>
      <c r="B92" s="35" t="s">
        <v>146</v>
      </c>
      <c r="C92" s="31">
        <v>3334</v>
      </c>
      <c r="G92" s="266">
        <v>5801</v>
      </c>
      <c r="H92" s="249" t="s">
        <v>740</v>
      </c>
      <c r="I92" s="250">
        <v>88761</v>
      </c>
      <c r="J92" s="250">
        <v>13314</v>
      </c>
    </row>
    <row r="93" spans="1:10" ht="15.75">
      <c r="A93" s="31">
        <v>3336</v>
      </c>
      <c r="B93" s="35" t="s">
        <v>147</v>
      </c>
      <c r="C93" s="31">
        <v>3336</v>
      </c>
      <c r="G93" s="266">
        <v>5802</v>
      </c>
      <c r="H93" s="249" t="s">
        <v>742</v>
      </c>
      <c r="I93" s="250">
        <v>311772</v>
      </c>
      <c r="J93" s="250">
        <v>46766</v>
      </c>
    </row>
    <row r="94" spans="1:10" ht="15.75">
      <c r="A94" s="31">
        <v>3337</v>
      </c>
      <c r="B94" s="34" t="s">
        <v>148</v>
      </c>
      <c r="C94" s="31">
        <v>3337</v>
      </c>
      <c r="G94" s="266">
        <v>5803</v>
      </c>
      <c r="H94" s="249" t="s">
        <v>1273</v>
      </c>
      <c r="I94" s="250">
        <v>1259550</v>
      </c>
      <c r="J94" s="250">
        <v>188933</v>
      </c>
    </row>
    <row r="95" spans="1:10" ht="15.75">
      <c r="A95" s="31">
        <v>3338</v>
      </c>
      <c r="B95" s="34" t="s">
        <v>149</v>
      </c>
      <c r="C95" s="31">
        <v>3338</v>
      </c>
      <c r="G95" s="266">
        <v>5804</v>
      </c>
      <c r="H95" s="249" t="s">
        <v>746</v>
      </c>
      <c r="I95" s="250">
        <v>634845</v>
      </c>
      <c r="J95" s="250">
        <v>95227</v>
      </c>
    </row>
    <row r="96" spans="1:10" ht="15.75">
      <c r="A96" s="31">
        <v>3341</v>
      </c>
      <c r="B96" s="35" t="s">
        <v>150</v>
      </c>
      <c r="C96" s="31">
        <v>3341</v>
      </c>
      <c r="G96" s="266">
        <v>5805</v>
      </c>
      <c r="H96" s="249" t="s">
        <v>1274</v>
      </c>
      <c r="I96" s="250">
        <v>63023</v>
      </c>
      <c r="J96" s="250">
        <v>9453</v>
      </c>
    </row>
    <row r="97" spans="1:10" ht="15.75">
      <c r="A97" s="31">
        <v>3349</v>
      </c>
      <c r="B97" s="35" t="s">
        <v>151</v>
      </c>
      <c r="C97" s="31">
        <v>3349</v>
      </c>
      <c r="G97" s="266">
        <v>5806</v>
      </c>
      <c r="H97" s="249" t="s">
        <v>1275</v>
      </c>
      <c r="I97" s="250">
        <v>187028</v>
      </c>
      <c r="J97" s="250">
        <v>28054</v>
      </c>
    </row>
    <row r="98" spans="1:10" ht="15.75">
      <c r="A98" s="31">
        <v>3359</v>
      </c>
      <c r="B98" s="35" t="s">
        <v>152</v>
      </c>
      <c r="C98" s="31">
        <v>3359</v>
      </c>
      <c r="G98" s="266">
        <v>5807</v>
      </c>
      <c r="H98" s="249" t="s">
        <v>1276</v>
      </c>
      <c r="I98" s="250">
        <v>412433</v>
      </c>
      <c r="J98" s="250">
        <v>61865</v>
      </c>
    </row>
    <row r="99" spans="1:10" ht="15.75">
      <c r="A99" s="31">
        <v>3369</v>
      </c>
      <c r="B99" s="35" t="s">
        <v>153</v>
      </c>
      <c r="C99" s="31">
        <v>3369</v>
      </c>
      <c r="G99" s="266">
        <v>5808</v>
      </c>
      <c r="H99" s="249" t="s">
        <v>754</v>
      </c>
      <c r="I99" s="250">
        <v>75628</v>
      </c>
      <c r="J99" s="250">
        <v>11344</v>
      </c>
    </row>
    <row r="100" spans="1:10" ht="15.75">
      <c r="A100" s="31">
        <v>3388</v>
      </c>
      <c r="B100" s="34" t="s">
        <v>154</v>
      </c>
      <c r="C100" s="31">
        <v>3388</v>
      </c>
      <c r="G100" s="266">
        <v>5895</v>
      </c>
      <c r="H100" s="251"/>
      <c r="I100" s="252"/>
      <c r="J100" s="250">
        <v>0</v>
      </c>
    </row>
    <row r="101" spans="1:10" ht="15.75">
      <c r="A101" s="31">
        <v>3389</v>
      </c>
      <c r="B101" s="35" t="s">
        <v>155</v>
      </c>
      <c r="C101" s="31">
        <v>3389</v>
      </c>
      <c r="G101" s="266">
        <v>5900</v>
      </c>
      <c r="H101" s="249" t="s">
        <v>1277</v>
      </c>
      <c r="I101" s="250"/>
      <c r="J101" s="250">
        <v>0</v>
      </c>
    </row>
    <row r="102" spans="1:10" ht="15.75">
      <c r="A102" s="31">
        <v>4401</v>
      </c>
      <c r="B102" s="34" t="s">
        <v>156</v>
      </c>
      <c r="C102" s="31">
        <v>4401</v>
      </c>
      <c r="G102" s="266">
        <v>5901</v>
      </c>
      <c r="H102" s="249" t="s">
        <v>1278</v>
      </c>
      <c r="I102" s="250">
        <v>350607</v>
      </c>
      <c r="J102" s="250">
        <v>52591</v>
      </c>
    </row>
    <row r="103" spans="1:10" ht="15.75">
      <c r="A103" s="31">
        <v>4412</v>
      </c>
      <c r="B103" s="37" t="s">
        <v>157</v>
      </c>
      <c r="C103" s="31">
        <v>4412</v>
      </c>
      <c r="G103" s="266">
        <v>5902</v>
      </c>
      <c r="H103" s="249" t="s">
        <v>758</v>
      </c>
      <c r="I103" s="250">
        <v>219384</v>
      </c>
      <c r="J103" s="250">
        <v>32908</v>
      </c>
    </row>
    <row r="104" spans="1:10" ht="15.75">
      <c r="A104" s="31">
        <v>4415</v>
      </c>
      <c r="B104" s="35" t="s">
        <v>158</v>
      </c>
      <c r="C104" s="31">
        <v>4415</v>
      </c>
      <c r="G104" s="266">
        <v>5903</v>
      </c>
      <c r="H104" s="249" t="s">
        <v>1279</v>
      </c>
      <c r="I104" s="250">
        <v>618966</v>
      </c>
      <c r="J104" s="250">
        <v>92845</v>
      </c>
    </row>
    <row r="105" spans="1:10" ht="15.75">
      <c r="A105" s="31">
        <v>4418</v>
      </c>
      <c r="B105" s="35" t="s">
        <v>159</v>
      </c>
      <c r="C105" s="31">
        <v>4418</v>
      </c>
      <c r="G105" s="266">
        <v>5904</v>
      </c>
      <c r="H105" s="249" t="s">
        <v>1280</v>
      </c>
      <c r="I105" s="250">
        <v>488061</v>
      </c>
      <c r="J105" s="250">
        <v>73209</v>
      </c>
    </row>
    <row r="106" spans="1:10" ht="15.75">
      <c r="A106" s="31">
        <v>4429</v>
      </c>
      <c r="B106" s="34" t="s">
        <v>160</v>
      </c>
      <c r="C106" s="31">
        <v>4429</v>
      </c>
      <c r="G106" s="266">
        <v>5905</v>
      </c>
      <c r="H106" s="249" t="s">
        <v>1281</v>
      </c>
      <c r="I106" s="250">
        <v>1077945</v>
      </c>
      <c r="J106" s="250">
        <v>161692</v>
      </c>
    </row>
    <row r="107" spans="1:10" ht="15.75">
      <c r="A107" s="31">
        <v>4431</v>
      </c>
      <c r="B107" s="35" t="s">
        <v>161</v>
      </c>
      <c r="C107" s="31">
        <v>4431</v>
      </c>
      <c r="G107" s="266">
        <v>5906</v>
      </c>
      <c r="H107" s="249" t="s">
        <v>1282</v>
      </c>
      <c r="I107" s="250">
        <v>335537</v>
      </c>
      <c r="J107" s="250">
        <v>50331</v>
      </c>
    </row>
    <row r="108" spans="1:10" ht="15.75">
      <c r="A108" s="31">
        <v>4433</v>
      </c>
      <c r="B108" s="35" t="s">
        <v>162</v>
      </c>
      <c r="C108" s="31">
        <v>4433</v>
      </c>
      <c r="G108" s="266">
        <v>5907</v>
      </c>
      <c r="H108" s="249" t="s">
        <v>768</v>
      </c>
      <c r="I108" s="250">
        <v>245051</v>
      </c>
      <c r="J108" s="250">
        <v>36758</v>
      </c>
    </row>
    <row r="109" spans="1:10" ht="15.75">
      <c r="A109" s="31">
        <v>4436</v>
      </c>
      <c r="B109" s="35" t="s">
        <v>163</v>
      </c>
      <c r="C109" s="31">
        <v>4436</v>
      </c>
      <c r="G109" s="266">
        <v>5995</v>
      </c>
      <c r="H109" s="251"/>
      <c r="I109" s="252"/>
      <c r="J109" s="250">
        <v>0</v>
      </c>
    </row>
    <row r="110" spans="1:10" ht="15.75">
      <c r="A110" s="31">
        <v>4437</v>
      </c>
      <c r="B110" s="36" t="s">
        <v>164</v>
      </c>
      <c r="C110" s="31">
        <v>4437</v>
      </c>
      <c r="G110" s="266">
        <v>6000</v>
      </c>
      <c r="H110" s="249" t="s">
        <v>1283</v>
      </c>
      <c r="I110" s="250"/>
      <c r="J110" s="250">
        <v>0</v>
      </c>
    </row>
    <row r="111" spans="1:10" ht="15.75">
      <c r="A111" s="31">
        <v>4448</v>
      </c>
      <c r="B111" s="36" t="s">
        <v>165</v>
      </c>
      <c r="C111" s="31">
        <v>4448</v>
      </c>
      <c r="G111" s="266">
        <v>6001</v>
      </c>
      <c r="H111" s="249" t="s">
        <v>770</v>
      </c>
      <c r="I111" s="250">
        <v>179176</v>
      </c>
      <c r="J111" s="250">
        <v>26876</v>
      </c>
    </row>
    <row r="112" spans="1:10" ht="15.75">
      <c r="A112" s="31">
        <v>4450</v>
      </c>
      <c r="B112" s="35" t="s">
        <v>166</v>
      </c>
      <c r="C112" s="31">
        <v>4450</v>
      </c>
      <c r="G112" s="266">
        <v>6002</v>
      </c>
      <c r="H112" s="249" t="s">
        <v>772</v>
      </c>
      <c r="I112" s="250">
        <v>78621</v>
      </c>
      <c r="J112" s="250">
        <v>11793</v>
      </c>
    </row>
    <row r="113" spans="1:10" ht="15.75">
      <c r="A113" s="31">
        <v>4451</v>
      </c>
      <c r="B113" s="40" t="s">
        <v>167</v>
      </c>
      <c r="C113" s="31">
        <v>4451</v>
      </c>
      <c r="G113" s="266">
        <v>6003</v>
      </c>
      <c r="H113" s="249" t="s">
        <v>774</v>
      </c>
      <c r="I113" s="250">
        <v>878347</v>
      </c>
      <c r="J113" s="250">
        <v>131752</v>
      </c>
    </row>
    <row r="114" spans="1:10" ht="15.75">
      <c r="A114" s="31">
        <v>4452</v>
      </c>
      <c r="B114" s="40" t="s">
        <v>168</v>
      </c>
      <c r="C114" s="31">
        <v>4452</v>
      </c>
      <c r="G114" s="266">
        <v>6004</v>
      </c>
      <c r="H114" s="249" t="s">
        <v>1284</v>
      </c>
      <c r="I114" s="250">
        <v>148580</v>
      </c>
      <c r="J114" s="250">
        <v>22287</v>
      </c>
    </row>
    <row r="115" spans="1:10" ht="15.75">
      <c r="A115" s="31">
        <v>4453</v>
      </c>
      <c r="B115" s="40" t="s">
        <v>169</v>
      </c>
      <c r="C115" s="31">
        <v>4453</v>
      </c>
      <c r="G115" s="266">
        <v>6005</v>
      </c>
      <c r="H115" s="249" t="s">
        <v>1285</v>
      </c>
      <c r="I115" s="250">
        <v>967108</v>
      </c>
      <c r="J115" s="250">
        <v>145066</v>
      </c>
    </row>
    <row r="116" spans="1:10" ht="15.75">
      <c r="A116" s="31">
        <v>4454</v>
      </c>
      <c r="B116" s="41" t="s">
        <v>170</v>
      </c>
      <c r="C116" s="31">
        <v>4454</v>
      </c>
      <c r="G116" s="266">
        <v>6006</v>
      </c>
      <c r="H116" s="249" t="s">
        <v>1286</v>
      </c>
      <c r="I116" s="250">
        <v>146996</v>
      </c>
      <c r="J116" s="250">
        <v>22049</v>
      </c>
    </row>
    <row r="117" spans="1:10" ht="15.75">
      <c r="A117" s="31">
        <v>4455</v>
      </c>
      <c r="B117" s="41" t="s">
        <v>171</v>
      </c>
      <c r="C117" s="31">
        <v>4455</v>
      </c>
      <c r="G117" s="266">
        <v>6007</v>
      </c>
      <c r="H117" s="249" t="s">
        <v>1287</v>
      </c>
      <c r="I117" s="250">
        <v>61545</v>
      </c>
      <c r="J117" s="250">
        <v>9232</v>
      </c>
    </row>
    <row r="118" spans="1:10" ht="15.75">
      <c r="A118" s="31">
        <v>4456</v>
      </c>
      <c r="B118" s="40" t="s">
        <v>172</v>
      </c>
      <c r="C118" s="31">
        <v>4456</v>
      </c>
      <c r="G118" s="266">
        <v>6008</v>
      </c>
      <c r="H118" s="249" t="s">
        <v>1288</v>
      </c>
      <c r="I118" s="250">
        <v>109428</v>
      </c>
      <c r="J118" s="250">
        <v>16414</v>
      </c>
    </row>
    <row r="119" spans="1:10" ht="15.75">
      <c r="A119" s="31">
        <v>4457</v>
      </c>
      <c r="B119" s="42" t="s">
        <v>173</v>
      </c>
      <c r="C119" s="31">
        <v>4457</v>
      </c>
      <c r="G119" s="266">
        <v>6009</v>
      </c>
      <c r="H119" s="249" t="s">
        <v>1289</v>
      </c>
      <c r="I119" s="250">
        <v>72142</v>
      </c>
      <c r="J119" s="250">
        <v>10821</v>
      </c>
    </row>
    <row r="120" spans="1:10" ht="15.75">
      <c r="A120" s="31">
        <v>4458</v>
      </c>
      <c r="B120" s="42" t="s">
        <v>174</v>
      </c>
      <c r="C120" s="31">
        <v>4458</v>
      </c>
      <c r="G120" s="266">
        <v>6095</v>
      </c>
      <c r="H120" s="251"/>
      <c r="I120" s="252"/>
      <c r="J120" s="250">
        <v>0</v>
      </c>
    </row>
    <row r="121" spans="1:10" ht="15.75">
      <c r="A121" s="31">
        <v>4459</v>
      </c>
      <c r="B121" s="42" t="s">
        <v>175</v>
      </c>
      <c r="C121" s="31">
        <v>4459</v>
      </c>
      <c r="G121" s="266">
        <v>6100</v>
      </c>
      <c r="H121" s="249" t="s">
        <v>1290</v>
      </c>
      <c r="I121" s="250"/>
      <c r="J121" s="250">
        <v>0</v>
      </c>
    </row>
    <row r="122" spans="1:10" ht="15.75">
      <c r="A122" s="31">
        <v>4465</v>
      </c>
      <c r="B122" s="32" t="s">
        <v>176</v>
      </c>
      <c r="C122" s="31">
        <v>4465</v>
      </c>
      <c r="G122" s="266">
        <v>6101</v>
      </c>
      <c r="H122" s="253" t="s">
        <v>1291</v>
      </c>
      <c r="I122" s="254">
        <v>32427</v>
      </c>
      <c r="J122" s="250">
        <v>4864</v>
      </c>
    </row>
    <row r="123" spans="1:10" ht="15.75">
      <c r="A123" s="31">
        <v>4467</v>
      </c>
      <c r="B123" s="33" t="s">
        <v>177</v>
      </c>
      <c r="C123" s="31">
        <v>4467</v>
      </c>
      <c r="G123" s="266">
        <v>6102</v>
      </c>
      <c r="H123" s="253" t="s">
        <v>790</v>
      </c>
      <c r="I123" s="254">
        <v>108020</v>
      </c>
      <c r="J123" s="250">
        <v>16203</v>
      </c>
    </row>
    <row r="124" spans="1:10" ht="15.75">
      <c r="A124" s="31">
        <v>4468</v>
      </c>
      <c r="B124" s="34" t="s">
        <v>178</v>
      </c>
      <c r="C124" s="31">
        <v>4468</v>
      </c>
      <c r="G124" s="266">
        <v>6103</v>
      </c>
      <c r="H124" s="253" t="s">
        <v>792</v>
      </c>
      <c r="I124" s="254">
        <v>820429</v>
      </c>
      <c r="J124" s="250">
        <v>123064</v>
      </c>
    </row>
    <row r="125" spans="1:10" ht="15.75">
      <c r="A125" s="31">
        <v>4469</v>
      </c>
      <c r="B125" s="35" t="s">
        <v>179</v>
      </c>
      <c r="C125" s="31">
        <v>4469</v>
      </c>
      <c r="G125" s="266">
        <v>6104</v>
      </c>
      <c r="H125" s="253" t="s">
        <v>794</v>
      </c>
      <c r="I125" s="254">
        <v>440283</v>
      </c>
      <c r="J125" s="250">
        <v>66042</v>
      </c>
    </row>
    <row r="126" spans="1:10" ht="15.75">
      <c r="A126" s="31">
        <v>5501</v>
      </c>
      <c r="B126" s="34" t="s">
        <v>180</v>
      </c>
      <c r="C126" s="31">
        <v>5501</v>
      </c>
      <c r="G126" s="266">
        <v>6105</v>
      </c>
      <c r="H126" s="253" t="s">
        <v>1292</v>
      </c>
      <c r="I126" s="254">
        <v>490032</v>
      </c>
      <c r="J126" s="250">
        <v>73505</v>
      </c>
    </row>
    <row r="127" spans="1:10" ht="15.75">
      <c r="A127" s="31">
        <v>5511</v>
      </c>
      <c r="B127" s="39" t="s">
        <v>181</v>
      </c>
      <c r="C127" s="31">
        <v>5511</v>
      </c>
      <c r="G127" s="266">
        <v>6106</v>
      </c>
      <c r="H127" s="253" t="s">
        <v>1293</v>
      </c>
      <c r="I127" s="254">
        <v>510242</v>
      </c>
      <c r="J127" s="250">
        <v>76536</v>
      </c>
    </row>
    <row r="128" spans="1:10" ht="15.75">
      <c r="A128" s="31">
        <v>5512</v>
      </c>
      <c r="B128" s="34" t="s">
        <v>182</v>
      </c>
      <c r="C128" s="31">
        <v>5512</v>
      </c>
      <c r="G128" s="266">
        <v>6107</v>
      </c>
      <c r="H128" s="253" t="s">
        <v>800</v>
      </c>
      <c r="I128" s="254">
        <v>222483</v>
      </c>
      <c r="J128" s="250">
        <v>33372</v>
      </c>
    </row>
    <row r="129" spans="1:10" ht="15.75">
      <c r="A129" s="31">
        <v>5513</v>
      </c>
      <c r="B129" s="42" t="s">
        <v>183</v>
      </c>
      <c r="C129" s="31">
        <v>5513</v>
      </c>
      <c r="G129" s="266">
        <v>6108</v>
      </c>
      <c r="H129" s="253" t="s">
        <v>802</v>
      </c>
      <c r="I129" s="254">
        <v>167381</v>
      </c>
      <c r="J129" s="250">
        <v>25107</v>
      </c>
    </row>
    <row r="130" spans="1:10" ht="15.75">
      <c r="A130" s="31">
        <v>5514</v>
      </c>
      <c r="B130" s="42" t="s">
        <v>184</v>
      </c>
      <c r="C130" s="31">
        <v>5514</v>
      </c>
      <c r="G130" s="266">
        <v>6195</v>
      </c>
      <c r="H130" s="251"/>
      <c r="I130" s="252"/>
      <c r="J130" s="250">
        <v>0</v>
      </c>
    </row>
    <row r="131" spans="1:10" ht="15.75">
      <c r="A131" s="31">
        <v>5515</v>
      </c>
      <c r="B131" s="42" t="s">
        <v>185</v>
      </c>
      <c r="C131" s="31">
        <v>5515</v>
      </c>
      <c r="G131" s="266">
        <v>6200</v>
      </c>
      <c r="H131" s="253" t="s">
        <v>1294</v>
      </c>
      <c r="I131" s="254"/>
      <c r="J131" s="250">
        <v>0</v>
      </c>
    </row>
    <row r="132" spans="1:10" ht="15.75">
      <c r="A132" s="31">
        <v>5516</v>
      </c>
      <c r="B132" s="42" t="s">
        <v>186</v>
      </c>
      <c r="C132" s="31">
        <v>5516</v>
      </c>
      <c r="G132" s="266">
        <v>6201</v>
      </c>
      <c r="H132" s="249" t="s">
        <v>804</v>
      </c>
      <c r="I132" s="250">
        <v>431305</v>
      </c>
      <c r="J132" s="250">
        <v>64696</v>
      </c>
    </row>
    <row r="133" spans="1:10" ht="15.75">
      <c r="A133" s="31">
        <v>5517</v>
      </c>
      <c r="B133" s="42" t="s">
        <v>187</v>
      </c>
      <c r="C133" s="31">
        <v>5517</v>
      </c>
      <c r="G133" s="266">
        <v>6202</v>
      </c>
      <c r="H133" s="249" t="s">
        <v>806</v>
      </c>
      <c r="I133" s="250">
        <v>261740</v>
      </c>
      <c r="J133" s="250">
        <v>39261</v>
      </c>
    </row>
    <row r="134" spans="1:10" ht="15.75">
      <c r="A134" s="31">
        <v>5518</v>
      </c>
      <c r="B134" s="34" t="s">
        <v>188</v>
      </c>
      <c r="C134" s="31">
        <v>5518</v>
      </c>
      <c r="G134" s="266">
        <v>6203</v>
      </c>
      <c r="H134" s="249" t="s">
        <v>808</v>
      </c>
      <c r="I134" s="250">
        <v>136820</v>
      </c>
      <c r="J134" s="250">
        <v>20523</v>
      </c>
    </row>
    <row r="135" spans="1:10" ht="15.75">
      <c r="A135" s="31">
        <v>5519</v>
      </c>
      <c r="B135" s="34" t="s">
        <v>189</v>
      </c>
      <c r="C135" s="31">
        <v>5519</v>
      </c>
      <c r="G135" s="266">
        <v>6204</v>
      </c>
      <c r="H135" s="249" t="s">
        <v>1295</v>
      </c>
      <c r="I135" s="250">
        <v>260156</v>
      </c>
      <c r="J135" s="250">
        <v>39023</v>
      </c>
    </row>
    <row r="136" spans="1:10" ht="15.75">
      <c r="A136" s="31">
        <v>5521</v>
      </c>
      <c r="B136" s="34" t="s">
        <v>190</v>
      </c>
      <c r="C136" s="31">
        <v>5521</v>
      </c>
      <c r="G136" s="266">
        <v>6205</v>
      </c>
      <c r="H136" s="249" t="s">
        <v>1296</v>
      </c>
      <c r="I136" s="250">
        <v>183014</v>
      </c>
      <c r="J136" s="250">
        <v>27452</v>
      </c>
    </row>
    <row r="137" spans="1:10" ht="15.75">
      <c r="A137" s="31">
        <v>5522</v>
      </c>
      <c r="B137" s="43" t="s">
        <v>191</v>
      </c>
      <c r="C137" s="31">
        <v>5522</v>
      </c>
      <c r="G137" s="266">
        <v>6206</v>
      </c>
      <c r="H137" s="249" t="s">
        <v>814</v>
      </c>
      <c r="I137" s="250">
        <v>66474</v>
      </c>
      <c r="J137" s="250">
        <v>9971</v>
      </c>
    </row>
    <row r="138" spans="1:10" ht="15.75">
      <c r="A138" s="31">
        <v>5524</v>
      </c>
      <c r="B138" s="32" t="s">
        <v>192</v>
      </c>
      <c r="C138" s="31">
        <v>5524</v>
      </c>
      <c r="G138" s="266">
        <v>6207</v>
      </c>
      <c r="H138" s="249" t="s">
        <v>816</v>
      </c>
      <c r="I138" s="250">
        <v>658259</v>
      </c>
      <c r="J138" s="250">
        <v>98739</v>
      </c>
    </row>
    <row r="139" spans="1:10" ht="15.75">
      <c r="A139" s="31">
        <v>5525</v>
      </c>
      <c r="B139" s="39" t="s">
        <v>193</v>
      </c>
      <c r="C139" s="31">
        <v>5525</v>
      </c>
      <c r="G139" s="266">
        <v>6208</v>
      </c>
      <c r="H139" s="249" t="s">
        <v>1297</v>
      </c>
      <c r="I139" s="250">
        <v>104992</v>
      </c>
      <c r="J139" s="250">
        <v>15749</v>
      </c>
    </row>
    <row r="140" spans="1:10" ht="15.75">
      <c r="A140" s="31">
        <v>5526</v>
      </c>
      <c r="B140" s="36" t="s">
        <v>194</v>
      </c>
      <c r="C140" s="31">
        <v>5526</v>
      </c>
      <c r="G140" s="266">
        <v>6209</v>
      </c>
      <c r="H140" s="249" t="s">
        <v>1298</v>
      </c>
      <c r="I140" s="250">
        <v>909190</v>
      </c>
      <c r="J140" s="250">
        <v>136379</v>
      </c>
    </row>
    <row r="141" spans="1:10" ht="15.75">
      <c r="A141" s="31">
        <v>5527</v>
      </c>
      <c r="B141" s="36" t="s">
        <v>195</v>
      </c>
      <c r="C141" s="31">
        <v>5527</v>
      </c>
      <c r="G141" s="266">
        <v>6210</v>
      </c>
      <c r="H141" s="249" t="s">
        <v>822</v>
      </c>
      <c r="I141" s="250">
        <v>113512</v>
      </c>
      <c r="J141" s="250">
        <v>17027</v>
      </c>
    </row>
    <row r="142" spans="1:10" ht="15.75">
      <c r="A142" s="31">
        <v>5528</v>
      </c>
      <c r="B142" s="36" t="s">
        <v>196</v>
      </c>
      <c r="C142" s="31">
        <v>5528</v>
      </c>
      <c r="G142" s="266">
        <v>6211</v>
      </c>
      <c r="H142" s="249" t="s">
        <v>824</v>
      </c>
      <c r="I142" s="250">
        <v>124427</v>
      </c>
      <c r="J142" s="250">
        <v>18664</v>
      </c>
    </row>
    <row r="143" spans="1:10" ht="15.75">
      <c r="A143" s="31">
        <v>5529</v>
      </c>
      <c r="B143" s="36" t="s">
        <v>197</v>
      </c>
      <c r="C143" s="31">
        <v>5529</v>
      </c>
      <c r="G143" s="266">
        <v>6295</v>
      </c>
      <c r="H143" s="251"/>
      <c r="I143" s="252"/>
      <c r="J143" s="250">
        <v>0</v>
      </c>
    </row>
    <row r="144" spans="1:10" ht="15.75">
      <c r="A144" s="31">
        <v>5530</v>
      </c>
      <c r="B144" s="36" t="s">
        <v>198</v>
      </c>
      <c r="C144" s="31">
        <v>5530</v>
      </c>
      <c r="G144" s="266">
        <v>6300</v>
      </c>
      <c r="H144" s="249" t="s">
        <v>1299</v>
      </c>
      <c r="I144" s="250"/>
      <c r="J144" s="250">
        <v>0</v>
      </c>
    </row>
    <row r="145" spans="1:10" ht="15.75">
      <c r="A145" s="31">
        <v>5531</v>
      </c>
      <c r="B145" s="39" t="s">
        <v>199</v>
      </c>
      <c r="C145" s="31">
        <v>5531</v>
      </c>
      <c r="G145" s="266">
        <v>6301</v>
      </c>
      <c r="H145" s="249" t="s">
        <v>826</v>
      </c>
      <c r="I145" s="250">
        <v>96647</v>
      </c>
      <c r="J145" s="250">
        <v>14497</v>
      </c>
    </row>
    <row r="146" spans="1:10" ht="15.75">
      <c r="A146" s="31">
        <v>5532</v>
      </c>
      <c r="B146" s="43" t="s">
        <v>200</v>
      </c>
      <c r="C146" s="31">
        <v>5532</v>
      </c>
      <c r="G146" s="266">
        <v>6302</v>
      </c>
      <c r="H146" s="249" t="s">
        <v>828</v>
      </c>
      <c r="I146" s="250">
        <v>194281</v>
      </c>
      <c r="J146" s="250">
        <v>29142</v>
      </c>
    </row>
    <row r="147" spans="1:10" ht="15.75">
      <c r="A147" s="31">
        <v>5533</v>
      </c>
      <c r="B147" s="43" t="s">
        <v>201</v>
      </c>
      <c r="C147" s="31">
        <v>5533</v>
      </c>
      <c r="G147" s="266">
        <v>6303</v>
      </c>
      <c r="H147" s="249" t="s">
        <v>830</v>
      </c>
      <c r="I147" s="250">
        <v>247023</v>
      </c>
      <c r="J147" s="250">
        <v>37053</v>
      </c>
    </row>
    <row r="148" spans="1:10" ht="15">
      <c r="A148" s="44">
        <v>5534</v>
      </c>
      <c r="B148" s="43" t="s">
        <v>202</v>
      </c>
      <c r="C148" s="44">
        <v>5534</v>
      </c>
      <c r="G148" s="266">
        <v>6304</v>
      </c>
      <c r="H148" s="249" t="s">
        <v>1300</v>
      </c>
      <c r="I148" s="250">
        <v>758991</v>
      </c>
      <c r="J148" s="250">
        <v>113849</v>
      </c>
    </row>
    <row r="149" spans="1:10" ht="15">
      <c r="A149" s="44">
        <v>5535</v>
      </c>
      <c r="B149" s="43" t="s">
        <v>203</v>
      </c>
      <c r="C149" s="44">
        <v>5535</v>
      </c>
      <c r="G149" s="266">
        <v>6305</v>
      </c>
      <c r="H149" s="249" t="s">
        <v>834</v>
      </c>
      <c r="I149" s="250">
        <v>147136</v>
      </c>
      <c r="J149" s="250">
        <v>22070</v>
      </c>
    </row>
    <row r="150" spans="1:10" ht="15.75">
      <c r="A150" s="31">
        <v>5538</v>
      </c>
      <c r="B150" s="39" t="s">
        <v>204</v>
      </c>
      <c r="C150" s="31">
        <v>5538</v>
      </c>
      <c r="G150" s="266">
        <v>6306</v>
      </c>
      <c r="H150" s="249" t="s">
        <v>836</v>
      </c>
      <c r="I150" s="250">
        <v>2062164</v>
      </c>
      <c r="J150" s="250">
        <v>309325</v>
      </c>
    </row>
    <row r="151" spans="1:10" ht="15.75">
      <c r="A151" s="31">
        <v>5540</v>
      </c>
      <c r="B151" s="43" t="s">
        <v>205</v>
      </c>
      <c r="C151" s="31">
        <v>5540</v>
      </c>
      <c r="G151" s="266">
        <v>6307</v>
      </c>
      <c r="H151" s="249" t="s">
        <v>838</v>
      </c>
      <c r="I151" s="250">
        <v>399511</v>
      </c>
      <c r="J151" s="250">
        <v>59927</v>
      </c>
    </row>
    <row r="152" spans="1:10" ht="15.75">
      <c r="A152" s="31">
        <v>5541</v>
      </c>
      <c r="B152" s="43" t="s">
        <v>206</v>
      </c>
      <c r="C152" s="31">
        <v>5541</v>
      </c>
      <c r="G152" s="266">
        <v>6308</v>
      </c>
      <c r="H152" s="249" t="s">
        <v>840</v>
      </c>
      <c r="I152" s="250">
        <v>322510</v>
      </c>
      <c r="J152" s="250">
        <v>48377</v>
      </c>
    </row>
    <row r="153" spans="1:10" ht="15.75">
      <c r="A153" s="31">
        <v>5545</v>
      </c>
      <c r="B153" s="43" t="s">
        <v>207</v>
      </c>
      <c r="C153" s="31">
        <v>5545</v>
      </c>
      <c r="G153" s="266">
        <v>6309</v>
      </c>
      <c r="H153" s="249" t="s">
        <v>1301</v>
      </c>
      <c r="I153" s="250">
        <v>439262</v>
      </c>
      <c r="J153" s="250">
        <v>65889</v>
      </c>
    </row>
    <row r="154" spans="1:10" ht="15.75">
      <c r="A154" s="31">
        <v>5546</v>
      </c>
      <c r="B154" s="43" t="s">
        <v>208</v>
      </c>
      <c r="C154" s="31">
        <v>5546</v>
      </c>
      <c r="G154" s="266">
        <v>6310</v>
      </c>
      <c r="H154" s="249" t="s">
        <v>1302</v>
      </c>
      <c r="I154" s="250">
        <v>654245</v>
      </c>
      <c r="J154" s="250">
        <v>98137</v>
      </c>
    </row>
    <row r="155" spans="1:10" ht="15.75">
      <c r="A155" s="31">
        <v>5547</v>
      </c>
      <c r="B155" s="43" t="s">
        <v>209</v>
      </c>
      <c r="C155" s="31">
        <v>5547</v>
      </c>
      <c r="G155" s="266">
        <v>6311</v>
      </c>
      <c r="H155" s="249" t="s">
        <v>1303</v>
      </c>
      <c r="I155" s="250">
        <v>118301</v>
      </c>
      <c r="J155" s="250">
        <v>17745</v>
      </c>
    </row>
    <row r="156" spans="1:10" ht="15.75">
      <c r="A156" s="31">
        <v>5548</v>
      </c>
      <c r="B156" s="43" t="s">
        <v>210</v>
      </c>
      <c r="C156" s="31">
        <v>5548</v>
      </c>
      <c r="G156" s="266">
        <v>6312</v>
      </c>
      <c r="H156" s="249" t="s">
        <v>848</v>
      </c>
      <c r="I156" s="250">
        <v>138475</v>
      </c>
      <c r="J156" s="250">
        <v>20771</v>
      </c>
    </row>
    <row r="157" spans="1:10" ht="15.75">
      <c r="A157" s="31">
        <v>5550</v>
      </c>
      <c r="B157" s="43" t="s">
        <v>211</v>
      </c>
      <c r="C157" s="31">
        <v>5550</v>
      </c>
      <c r="G157" s="266">
        <v>6395</v>
      </c>
      <c r="H157" s="251"/>
      <c r="I157" s="252"/>
      <c r="J157" s="250">
        <v>0</v>
      </c>
    </row>
    <row r="158" spans="1:10" ht="15.75">
      <c r="A158" s="31">
        <v>5551</v>
      </c>
      <c r="B158" s="43" t="s">
        <v>212</v>
      </c>
      <c r="C158" s="31">
        <v>5551</v>
      </c>
      <c r="G158" s="266">
        <v>6400</v>
      </c>
      <c r="H158" s="249" t="s">
        <v>1304</v>
      </c>
      <c r="I158" s="250"/>
      <c r="J158" s="250">
        <v>0</v>
      </c>
    </row>
    <row r="159" spans="1:10" ht="15.75">
      <c r="A159" s="31">
        <v>5553</v>
      </c>
      <c r="B159" s="43" t="s">
        <v>213</v>
      </c>
      <c r="C159" s="31">
        <v>5553</v>
      </c>
      <c r="G159" s="266">
        <v>6401</v>
      </c>
      <c r="H159" s="249" t="s">
        <v>850</v>
      </c>
      <c r="I159" s="250">
        <v>183190</v>
      </c>
      <c r="J159" s="250">
        <v>27479</v>
      </c>
    </row>
    <row r="160" spans="1:10" ht="15.75">
      <c r="A160" s="31">
        <v>5554</v>
      </c>
      <c r="B160" s="39" t="s">
        <v>214</v>
      </c>
      <c r="C160" s="31">
        <v>5554</v>
      </c>
      <c r="G160" s="266">
        <v>6402</v>
      </c>
      <c r="H160" s="249" t="s">
        <v>852</v>
      </c>
      <c r="I160" s="250">
        <v>109569</v>
      </c>
      <c r="J160" s="250">
        <v>16435</v>
      </c>
    </row>
    <row r="161" spans="1:10" ht="15.75">
      <c r="A161" s="31">
        <v>5556</v>
      </c>
      <c r="B161" s="35" t="s">
        <v>215</v>
      </c>
      <c r="C161" s="31">
        <v>5556</v>
      </c>
      <c r="G161" s="266">
        <v>6403</v>
      </c>
      <c r="H161" s="249" t="s">
        <v>1305</v>
      </c>
      <c r="I161" s="250">
        <v>65206</v>
      </c>
      <c r="J161" s="250">
        <v>9781</v>
      </c>
    </row>
    <row r="162" spans="1:10" ht="15.75">
      <c r="A162" s="31">
        <v>5561</v>
      </c>
      <c r="B162" s="45" t="s">
        <v>216</v>
      </c>
      <c r="C162" s="31">
        <v>5561</v>
      </c>
      <c r="G162" s="266">
        <v>6404</v>
      </c>
      <c r="H162" s="249" t="s">
        <v>856</v>
      </c>
      <c r="I162" s="250">
        <v>1091148</v>
      </c>
      <c r="J162" s="250">
        <v>163672</v>
      </c>
    </row>
    <row r="163" spans="1:10" ht="15.75">
      <c r="A163" s="31">
        <v>5562</v>
      </c>
      <c r="B163" s="45" t="s">
        <v>217</v>
      </c>
      <c r="C163" s="31">
        <v>5562</v>
      </c>
      <c r="G163" s="267">
        <v>6405</v>
      </c>
      <c r="H163" s="249" t="s">
        <v>1306</v>
      </c>
      <c r="I163" s="250">
        <v>362120</v>
      </c>
      <c r="J163" s="250">
        <v>54318</v>
      </c>
    </row>
    <row r="164" spans="1:10" ht="15.75">
      <c r="A164" s="31">
        <v>5588</v>
      </c>
      <c r="B164" s="34" t="s">
        <v>218</v>
      </c>
      <c r="C164" s="31">
        <v>5588</v>
      </c>
      <c r="G164" s="266">
        <v>6406</v>
      </c>
      <c r="H164" s="249" t="s">
        <v>1307</v>
      </c>
      <c r="I164" s="250">
        <v>168297</v>
      </c>
      <c r="J164" s="250">
        <v>25245</v>
      </c>
    </row>
    <row r="165" spans="1:10" ht="15.75">
      <c r="A165" s="31">
        <v>5589</v>
      </c>
      <c r="B165" s="34" t="s">
        <v>219</v>
      </c>
      <c r="C165" s="31">
        <v>5589</v>
      </c>
      <c r="G165" s="266">
        <v>6495</v>
      </c>
      <c r="H165" s="251"/>
      <c r="I165" s="252"/>
      <c r="J165" s="250">
        <v>0</v>
      </c>
    </row>
    <row r="166" spans="1:10" ht="15.75">
      <c r="A166" s="31">
        <v>6601</v>
      </c>
      <c r="B166" s="34" t="s">
        <v>220</v>
      </c>
      <c r="C166" s="31">
        <v>6601</v>
      </c>
      <c r="G166" s="266">
        <v>6500</v>
      </c>
      <c r="H166" s="249" t="s">
        <v>1308</v>
      </c>
      <c r="I166" s="250"/>
      <c r="J166" s="250">
        <v>0</v>
      </c>
    </row>
    <row r="167" spans="1:10" ht="15.75">
      <c r="A167" s="31">
        <v>6602</v>
      </c>
      <c r="B167" s="35" t="s">
        <v>221</v>
      </c>
      <c r="C167" s="31">
        <v>6602</v>
      </c>
      <c r="G167" s="266">
        <v>6501</v>
      </c>
      <c r="H167" s="249" t="s">
        <v>862</v>
      </c>
      <c r="I167" s="250">
        <v>197942</v>
      </c>
      <c r="J167" s="250">
        <v>29691</v>
      </c>
    </row>
    <row r="168" spans="1:10" ht="15.75">
      <c r="A168" s="31">
        <v>6603</v>
      </c>
      <c r="B168" s="35" t="s">
        <v>222</v>
      </c>
      <c r="C168" s="31">
        <v>6603</v>
      </c>
      <c r="G168" s="266">
        <v>6502</v>
      </c>
      <c r="H168" s="249" t="s">
        <v>864</v>
      </c>
      <c r="I168" s="250">
        <v>292372</v>
      </c>
      <c r="J168" s="250">
        <v>43856</v>
      </c>
    </row>
    <row r="169" spans="1:10" ht="15.75">
      <c r="A169" s="31">
        <v>6604</v>
      </c>
      <c r="B169" s="35" t="s">
        <v>223</v>
      </c>
      <c r="C169" s="31">
        <v>6604</v>
      </c>
      <c r="G169" s="266">
        <v>6503</v>
      </c>
      <c r="H169" s="249" t="s">
        <v>1309</v>
      </c>
      <c r="I169" s="250">
        <v>489293</v>
      </c>
      <c r="J169" s="250">
        <v>73394</v>
      </c>
    </row>
    <row r="170" spans="1:10" ht="15.75">
      <c r="A170" s="31">
        <v>6605</v>
      </c>
      <c r="B170" s="35" t="s">
        <v>224</v>
      </c>
      <c r="C170" s="31">
        <v>6605</v>
      </c>
      <c r="G170" s="266">
        <v>6504</v>
      </c>
      <c r="H170" s="249" t="s">
        <v>868</v>
      </c>
      <c r="I170" s="250">
        <v>309624</v>
      </c>
      <c r="J170" s="250">
        <v>46444</v>
      </c>
    </row>
    <row r="171" spans="1:10" ht="15">
      <c r="A171" s="44">
        <v>6606</v>
      </c>
      <c r="B171" s="37" t="s">
        <v>225</v>
      </c>
      <c r="C171" s="44">
        <v>6606</v>
      </c>
      <c r="G171" s="266">
        <v>6505</v>
      </c>
      <c r="H171" s="249" t="s">
        <v>870</v>
      </c>
      <c r="I171" s="250">
        <v>178402</v>
      </c>
      <c r="J171" s="250">
        <v>26760</v>
      </c>
    </row>
    <row r="172" spans="1:10" ht="15.75">
      <c r="A172" s="31">
        <v>6618</v>
      </c>
      <c r="B172" s="34" t="s">
        <v>226</v>
      </c>
      <c r="C172" s="31">
        <v>6618</v>
      </c>
      <c r="G172" s="267">
        <v>6506</v>
      </c>
      <c r="H172" s="249" t="s">
        <v>872</v>
      </c>
      <c r="I172" s="250">
        <v>453451</v>
      </c>
      <c r="J172" s="250">
        <v>68018</v>
      </c>
    </row>
    <row r="173" spans="1:10" ht="15.75">
      <c r="A173" s="31">
        <v>6619</v>
      </c>
      <c r="B173" s="35" t="s">
        <v>227</v>
      </c>
      <c r="C173" s="31">
        <v>6619</v>
      </c>
      <c r="G173" s="266">
        <v>6507</v>
      </c>
      <c r="H173" s="249" t="s">
        <v>1310</v>
      </c>
      <c r="I173" s="250">
        <v>227447</v>
      </c>
      <c r="J173" s="250">
        <v>34117</v>
      </c>
    </row>
    <row r="174" spans="1:10" ht="15.75">
      <c r="A174" s="31">
        <v>6621</v>
      </c>
      <c r="B174" s="34" t="s">
        <v>228</v>
      </c>
      <c r="C174" s="31">
        <v>6621</v>
      </c>
      <c r="G174" s="266">
        <v>6508</v>
      </c>
      <c r="H174" s="249" t="s">
        <v>876</v>
      </c>
      <c r="I174" s="250">
        <v>1140686</v>
      </c>
      <c r="J174" s="250">
        <v>171103</v>
      </c>
    </row>
    <row r="175" spans="1:10" ht="15.75">
      <c r="A175" s="31">
        <v>6622</v>
      </c>
      <c r="B175" s="35" t="s">
        <v>229</v>
      </c>
      <c r="C175" s="31">
        <v>6622</v>
      </c>
      <c r="G175" s="266">
        <v>6509</v>
      </c>
      <c r="H175" s="249" t="s">
        <v>878</v>
      </c>
      <c r="I175" s="250">
        <v>152840</v>
      </c>
      <c r="J175" s="250">
        <v>22926</v>
      </c>
    </row>
    <row r="176" spans="1:10" ht="15.75">
      <c r="A176" s="31">
        <v>6623</v>
      </c>
      <c r="B176" s="35" t="s">
        <v>230</v>
      </c>
      <c r="C176" s="31">
        <v>6623</v>
      </c>
      <c r="G176" s="266">
        <v>6510</v>
      </c>
      <c r="H176" s="249" t="s">
        <v>880</v>
      </c>
      <c r="I176" s="250">
        <v>718078</v>
      </c>
      <c r="J176" s="250">
        <v>107712</v>
      </c>
    </row>
    <row r="177" spans="1:10" ht="15.75">
      <c r="A177" s="31">
        <v>6624</v>
      </c>
      <c r="B177" s="35" t="s">
        <v>231</v>
      </c>
      <c r="C177" s="31">
        <v>6624</v>
      </c>
      <c r="G177" s="266">
        <v>6511</v>
      </c>
      <c r="H177" s="249" t="s">
        <v>1311</v>
      </c>
      <c r="I177" s="250">
        <v>285823</v>
      </c>
      <c r="J177" s="250">
        <v>42873</v>
      </c>
    </row>
    <row r="178" spans="1:10" ht="15.75">
      <c r="A178" s="31">
        <v>6625</v>
      </c>
      <c r="B178" s="36" t="s">
        <v>232</v>
      </c>
      <c r="C178" s="31">
        <v>6625</v>
      </c>
      <c r="G178" s="266">
        <v>6595</v>
      </c>
      <c r="H178" s="251"/>
      <c r="I178" s="252"/>
      <c r="J178" s="250">
        <v>0</v>
      </c>
    </row>
    <row r="179" spans="1:10" ht="15.75">
      <c r="A179" s="31">
        <v>6626</v>
      </c>
      <c r="B179" s="36" t="s">
        <v>233</v>
      </c>
      <c r="C179" s="31">
        <v>6626</v>
      </c>
      <c r="G179" s="266">
        <v>6600</v>
      </c>
      <c r="H179" s="249" t="s">
        <v>1312</v>
      </c>
      <c r="I179" s="250"/>
      <c r="J179" s="250">
        <v>0</v>
      </c>
    </row>
    <row r="180" spans="1:10" ht="15.75">
      <c r="A180" s="31">
        <v>6627</v>
      </c>
      <c r="B180" s="36" t="s">
        <v>234</v>
      </c>
      <c r="C180" s="31">
        <v>6627</v>
      </c>
      <c r="G180" s="266">
        <v>6601</v>
      </c>
      <c r="H180" s="249" t="s">
        <v>1313</v>
      </c>
      <c r="I180" s="250">
        <v>1330214</v>
      </c>
      <c r="J180" s="250">
        <v>199532</v>
      </c>
    </row>
    <row r="181" spans="1:10" ht="15.75">
      <c r="A181" s="31">
        <v>6628</v>
      </c>
      <c r="B181" s="42" t="s">
        <v>235</v>
      </c>
      <c r="C181" s="31">
        <v>6628</v>
      </c>
      <c r="G181" s="266">
        <v>6602</v>
      </c>
      <c r="H181" s="249" t="s">
        <v>886</v>
      </c>
      <c r="I181" s="250">
        <v>162910</v>
      </c>
      <c r="J181" s="250">
        <v>24437</v>
      </c>
    </row>
    <row r="182" spans="1:10" ht="15.75">
      <c r="A182" s="31">
        <v>6629</v>
      </c>
      <c r="B182" s="45" t="s">
        <v>236</v>
      </c>
      <c r="C182" s="31">
        <v>6629</v>
      </c>
      <c r="G182" s="266">
        <v>6603</v>
      </c>
      <c r="H182" s="249" t="s">
        <v>1314</v>
      </c>
      <c r="I182" s="250">
        <v>282584</v>
      </c>
      <c r="J182" s="250">
        <v>42388</v>
      </c>
    </row>
    <row r="183" spans="1:10" ht="15.75">
      <c r="A183" s="46">
        <v>7701</v>
      </c>
      <c r="B183" s="34" t="s">
        <v>237</v>
      </c>
      <c r="C183" s="46">
        <v>7701</v>
      </c>
      <c r="G183" s="266">
        <v>6604</v>
      </c>
      <c r="H183" s="249" t="s">
        <v>1315</v>
      </c>
      <c r="I183" s="250">
        <v>1346691</v>
      </c>
      <c r="J183" s="250">
        <v>202004</v>
      </c>
    </row>
    <row r="184" spans="1:10" ht="15.75">
      <c r="A184" s="31">
        <v>7708</v>
      </c>
      <c r="B184" s="34" t="s">
        <v>238</v>
      </c>
      <c r="C184" s="31">
        <v>7708</v>
      </c>
      <c r="G184" s="266">
        <v>6605</v>
      </c>
      <c r="H184" s="249" t="s">
        <v>892</v>
      </c>
      <c r="I184" s="250">
        <v>216814</v>
      </c>
      <c r="J184" s="250">
        <v>32522</v>
      </c>
    </row>
    <row r="185" spans="1:10" ht="15.75">
      <c r="A185" s="31">
        <v>7711</v>
      </c>
      <c r="B185" s="37" t="s">
        <v>239</v>
      </c>
      <c r="C185" s="31">
        <v>7711</v>
      </c>
      <c r="G185" s="266">
        <v>6606</v>
      </c>
      <c r="H185" s="249" t="s">
        <v>894</v>
      </c>
      <c r="I185" s="250">
        <v>115660</v>
      </c>
      <c r="J185" s="250">
        <v>17349</v>
      </c>
    </row>
    <row r="186" spans="1:10" ht="15.75">
      <c r="A186" s="31">
        <v>7712</v>
      </c>
      <c r="B186" s="34" t="s">
        <v>240</v>
      </c>
      <c r="C186" s="31">
        <v>7712</v>
      </c>
      <c r="G186" s="266">
        <v>6607</v>
      </c>
      <c r="H186" s="249" t="s">
        <v>1316</v>
      </c>
      <c r="I186" s="250">
        <v>409968</v>
      </c>
      <c r="J186" s="250">
        <v>61495</v>
      </c>
    </row>
    <row r="187" spans="1:10" ht="15.75">
      <c r="A187" s="31">
        <v>7713</v>
      </c>
      <c r="B187" s="47" t="s">
        <v>241</v>
      </c>
      <c r="C187" s="31">
        <v>7713</v>
      </c>
      <c r="G187" s="266">
        <v>6608</v>
      </c>
      <c r="H187" s="249" t="s">
        <v>898</v>
      </c>
      <c r="I187" s="250">
        <v>135729</v>
      </c>
      <c r="J187" s="250">
        <v>20359</v>
      </c>
    </row>
    <row r="188" spans="1:10" ht="15.75">
      <c r="A188" s="31">
        <v>7714</v>
      </c>
      <c r="B188" s="33" t="s">
        <v>242</v>
      </c>
      <c r="C188" s="31">
        <v>7714</v>
      </c>
      <c r="G188" s="266">
        <v>6609</v>
      </c>
      <c r="H188" s="249" t="s">
        <v>900</v>
      </c>
      <c r="I188" s="250">
        <v>1700643</v>
      </c>
      <c r="J188" s="250">
        <v>255096</v>
      </c>
    </row>
    <row r="189" spans="1:10" ht="15.75">
      <c r="A189" s="31">
        <v>7718</v>
      </c>
      <c r="B189" s="34" t="s">
        <v>243</v>
      </c>
      <c r="C189" s="31">
        <v>7718</v>
      </c>
      <c r="G189" s="266">
        <v>6610</v>
      </c>
      <c r="H189" s="249" t="s">
        <v>902</v>
      </c>
      <c r="I189" s="250">
        <v>561893</v>
      </c>
      <c r="J189" s="250">
        <v>84284</v>
      </c>
    </row>
    <row r="190" spans="1:10" ht="15.75">
      <c r="A190" s="31">
        <v>7719</v>
      </c>
      <c r="B190" s="35" t="s">
        <v>244</v>
      </c>
      <c r="C190" s="31">
        <v>7719</v>
      </c>
      <c r="G190" s="266">
        <v>6611</v>
      </c>
      <c r="H190" s="249" t="s">
        <v>1317</v>
      </c>
      <c r="I190" s="250">
        <v>510313</v>
      </c>
      <c r="J190" s="250">
        <v>76547</v>
      </c>
    </row>
    <row r="191" spans="1:10" ht="15.75">
      <c r="A191" s="31">
        <v>7731</v>
      </c>
      <c r="B191" s="34" t="s">
        <v>245</v>
      </c>
      <c r="C191" s="31">
        <v>7731</v>
      </c>
      <c r="G191" s="266">
        <v>6612</v>
      </c>
      <c r="H191" s="249" t="s">
        <v>1318</v>
      </c>
      <c r="I191" s="250">
        <v>518411</v>
      </c>
      <c r="J191" s="250">
        <v>77762</v>
      </c>
    </row>
    <row r="192" spans="1:10" ht="15.75">
      <c r="A192" s="31">
        <v>7732</v>
      </c>
      <c r="B192" s="35" t="s">
        <v>246</v>
      </c>
      <c r="C192" s="31">
        <v>7732</v>
      </c>
      <c r="G192" s="266">
        <v>6613</v>
      </c>
      <c r="H192" s="249" t="s">
        <v>1319</v>
      </c>
      <c r="I192" s="250">
        <v>363563</v>
      </c>
      <c r="J192" s="250">
        <v>54534</v>
      </c>
    </row>
    <row r="193" spans="1:10" ht="15.75">
      <c r="A193" s="31">
        <v>7733</v>
      </c>
      <c r="B193" s="35" t="s">
        <v>247</v>
      </c>
      <c r="C193" s="31">
        <v>7733</v>
      </c>
      <c r="G193" s="266">
        <v>6614</v>
      </c>
      <c r="H193" s="249" t="s">
        <v>910</v>
      </c>
      <c r="I193" s="250">
        <v>518868</v>
      </c>
      <c r="J193" s="250">
        <v>77830</v>
      </c>
    </row>
    <row r="194" spans="1:10" ht="15.75">
      <c r="A194" s="31">
        <v>7735</v>
      </c>
      <c r="B194" s="35" t="s">
        <v>248</v>
      </c>
      <c r="C194" s="31">
        <v>7735</v>
      </c>
      <c r="G194" s="266">
        <v>6615</v>
      </c>
      <c r="H194" s="249" t="s">
        <v>1320</v>
      </c>
      <c r="I194" s="250">
        <v>228679</v>
      </c>
      <c r="J194" s="250">
        <v>34302</v>
      </c>
    </row>
    <row r="195" spans="1:10" ht="15.75">
      <c r="A195" s="31">
        <v>7736</v>
      </c>
      <c r="B195" s="34" t="s">
        <v>249</v>
      </c>
      <c r="C195" s="31">
        <v>7736</v>
      </c>
      <c r="G195" s="266">
        <v>6616</v>
      </c>
      <c r="H195" s="249" t="s">
        <v>1321</v>
      </c>
      <c r="I195" s="250">
        <v>193401</v>
      </c>
      <c r="J195" s="250">
        <v>29010</v>
      </c>
    </row>
    <row r="196" spans="1:10" ht="15.75">
      <c r="A196" s="31">
        <v>7737</v>
      </c>
      <c r="B196" s="35" t="s">
        <v>250</v>
      </c>
      <c r="C196" s="31">
        <v>7737</v>
      </c>
      <c r="G196" s="266">
        <v>6617</v>
      </c>
      <c r="H196" s="249" t="s">
        <v>916</v>
      </c>
      <c r="I196" s="250">
        <v>81684</v>
      </c>
      <c r="J196" s="250">
        <v>12253</v>
      </c>
    </row>
    <row r="197" spans="1:10" ht="15.75">
      <c r="A197" s="31">
        <v>7738</v>
      </c>
      <c r="B197" s="35" t="s">
        <v>251</v>
      </c>
      <c r="C197" s="31">
        <v>7738</v>
      </c>
      <c r="G197" s="266">
        <v>6618</v>
      </c>
      <c r="H197" s="249" t="s">
        <v>918</v>
      </c>
      <c r="I197" s="250">
        <v>235158</v>
      </c>
      <c r="J197" s="250">
        <v>35274</v>
      </c>
    </row>
    <row r="198" spans="1:10" ht="15.75">
      <c r="A198" s="31">
        <v>7739</v>
      </c>
      <c r="B198" s="39" t="s">
        <v>252</v>
      </c>
      <c r="C198" s="31">
        <v>7739</v>
      </c>
      <c r="G198" s="266">
        <v>6695</v>
      </c>
      <c r="H198" s="251"/>
      <c r="I198" s="252"/>
      <c r="J198" s="250">
        <v>0</v>
      </c>
    </row>
    <row r="199" spans="1:10" ht="15.75">
      <c r="A199" s="31">
        <v>7740</v>
      </c>
      <c r="B199" s="39" t="s">
        <v>253</v>
      </c>
      <c r="C199" s="31">
        <v>7740</v>
      </c>
      <c r="G199" s="266">
        <v>6700</v>
      </c>
      <c r="H199" s="249" t="s">
        <v>1322</v>
      </c>
      <c r="I199" s="250"/>
      <c r="J199" s="250">
        <v>0</v>
      </c>
    </row>
    <row r="200" spans="1:10" ht="15.75">
      <c r="A200" s="31">
        <v>7741</v>
      </c>
      <c r="B200" s="35" t="s">
        <v>254</v>
      </c>
      <c r="C200" s="31">
        <v>7741</v>
      </c>
      <c r="G200" s="266">
        <v>6701</v>
      </c>
      <c r="H200" s="249" t="s">
        <v>920</v>
      </c>
      <c r="I200" s="250">
        <v>259100</v>
      </c>
      <c r="J200" s="250">
        <v>38865</v>
      </c>
    </row>
    <row r="201" spans="1:10" ht="15.75">
      <c r="A201" s="31">
        <v>7742</v>
      </c>
      <c r="B201" s="35" t="s">
        <v>255</v>
      </c>
      <c r="C201" s="31">
        <v>7742</v>
      </c>
      <c r="G201" s="266">
        <v>6702</v>
      </c>
      <c r="H201" s="249" t="s">
        <v>922</v>
      </c>
      <c r="I201" s="250">
        <v>490103</v>
      </c>
      <c r="J201" s="250">
        <v>73515</v>
      </c>
    </row>
    <row r="202" spans="1:10" ht="15.75">
      <c r="A202" s="31">
        <v>7743</v>
      </c>
      <c r="B202" s="35" t="s">
        <v>256</v>
      </c>
      <c r="C202" s="31">
        <v>7743</v>
      </c>
      <c r="G202" s="266">
        <v>6703</v>
      </c>
      <c r="H202" s="249" t="s">
        <v>1323</v>
      </c>
      <c r="I202" s="250">
        <v>415531</v>
      </c>
      <c r="J202" s="250">
        <v>62330</v>
      </c>
    </row>
    <row r="203" spans="1:10" ht="15.75">
      <c r="A203" s="31">
        <v>7744</v>
      </c>
      <c r="B203" s="45" t="s">
        <v>257</v>
      </c>
      <c r="C203" s="31">
        <v>7744</v>
      </c>
      <c r="G203" s="266">
        <v>6704</v>
      </c>
      <c r="H203" s="249" t="s">
        <v>926</v>
      </c>
      <c r="I203" s="250">
        <v>228398</v>
      </c>
      <c r="J203" s="250">
        <v>34260</v>
      </c>
    </row>
    <row r="204" spans="1:10" ht="15.75">
      <c r="A204" s="31">
        <v>7745</v>
      </c>
      <c r="B204" s="35" t="s">
        <v>258</v>
      </c>
      <c r="C204" s="31">
        <v>7745</v>
      </c>
      <c r="G204" s="266">
        <v>6705</v>
      </c>
      <c r="H204" s="249" t="s">
        <v>1324</v>
      </c>
      <c r="I204" s="250">
        <v>561154</v>
      </c>
      <c r="J204" s="250">
        <v>84173</v>
      </c>
    </row>
    <row r="205" spans="1:10" ht="15.75">
      <c r="A205" s="31">
        <v>7746</v>
      </c>
      <c r="B205" s="35" t="s">
        <v>259</v>
      </c>
      <c r="C205" s="31">
        <v>7746</v>
      </c>
      <c r="G205" s="266">
        <v>6706</v>
      </c>
      <c r="H205" s="249" t="s">
        <v>1325</v>
      </c>
      <c r="I205" s="250">
        <v>178014</v>
      </c>
      <c r="J205" s="250">
        <v>26702</v>
      </c>
    </row>
    <row r="206" spans="1:10" ht="15.75">
      <c r="A206" s="31">
        <v>7747</v>
      </c>
      <c r="B206" s="34" t="s">
        <v>260</v>
      </c>
      <c r="C206" s="31">
        <v>7747</v>
      </c>
      <c r="G206" s="266">
        <v>6707</v>
      </c>
      <c r="H206" s="249" t="s">
        <v>932</v>
      </c>
      <c r="I206" s="250">
        <v>149742</v>
      </c>
      <c r="J206" s="250">
        <v>22461</v>
      </c>
    </row>
    <row r="207" spans="1:10" ht="15.75">
      <c r="A207" s="31">
        <v>7748</v>
      </c>
      <c r="B207" s="37" t="s">
        <v>261</v>
      </c>
      <c r="C207" s="31">
        <v>7748</v>
      </c>
      <c r="G207" s="266">
        <v>6795</v>
      </c>
      <c r="H207" s="251"/>
      <c r="I207" s="252"/>
      <c r="J207" s="250">
        <v>0</v>
      </c>
    </row>
    <row r="208" spans="1:10" ht="15.75">
      <c r="A208" s="31">
        <v>7751</v>
      </c>
      <c r="B208" s="35" t="s">
        <v>262</v>
      </c>
      <c r="C208" s="31">
        <v>7751</v>
      </c>
      <c r="G208" s="266">
        <v>6800</v>
      </c>
      <c r="H208" s="249" t="s">
        <v>1326</v>
      </c>
      <c r="I208" s="250"/>
      <c r="J208" s="250">
        <v>0</v>
      </c>
    </row>
    <row r="209" spans="1:10" ht="15.75">
      <c r="A209" s="31">
        <v>7752</v>
      </c>
      <c r="B209" s="35" t="s">
        <v>263</v>
      </c>
      <c r="C209" s="31">
        <v>7752</v>
      </c>
      <c r="G209" s="266">
        <v>6801</v>
      </c>
      <c r="H209" s="249" t="s">
        <v>934</v>
      </c>
      <c r="I209" s="250">
        <v>129990</v>
      </c>
      <c r="J209" s="250">
        <v>19499</v>
      </c>
    </row>
    <row r="210" spans="1:10" ht="15.75">
      <c r="A210" s="31">
        <v>7755</v>
      </c>
      <c r="B210" s="36" t="s">
        <v>264</v>
      </c>
      <c r="C210" s="31">
        <v>7755</v>
      </c>
      <c r="G210" s="266">
        <v>6802</v>
      </c>
      <c r="H210" s="249" t="s">
        <v>652</v>
      </c>
      <c r="I210" s="250">
        <v>324235</v>
      </c>
      <c r="J210" s="250">
        <v>48635</v>
      </c>
    </row>
    <row r="211" spans="1:10" ht="15.75">
      <c r="A211" s="31">
        <v>7758</v>
      </c>
      <c r="B211" s="34" t="s">
        <v>265</v>
      </c>
      <c r="C211" s="31">
        <v>7758</v>
      </c>
      <c r="G211" s="266">
        <v>6803</v>
      </c>
      <c r="H211" s="249" t="s">
        <v>1327</v>
      </c>
      <c r="I211" s="250">
        <v>292477</v>
      </c>
      <c r="J211" s="250">
        <v>43872</v>
      </c>
    </row>
    <row r="212" spans="1:10" ht="15.75">
      <c r="A212" s="31">
        <v>7759</v>
      </c>
      <c r="B212" s="35" t="s">
        <v>266</v>
      </c>
      <c r="C212" s="31">
        <v>7759</v>
      </c>
      <c r="G212" s="266">
        <v>6804</v>
      </c>
      <c r="H212" s="249" t="s">
        <v>939</v>
      </c>
      <c r="I212" s="250">
        <v>201358</v>
      </c>
      <c r="J212" s="250">
        <v>30204</v>
      </c>
    </row>
    <row r="213" spans="1:10" ht="15.75">
      <c r="A213" s="31">
        <v>7761</v>
      </c>
      <c r="B213" s="34" t="s">
        <v>267</v>
      </c>
      <c r="C213" s="31">
        <v>7761</v>
      </c>
      <c r="G213" s="266">
        <v>6805</v>
      </c>
      <c r="H213" s="249" t="s">
        <v>941</v>
      </c>
      <c r="I213" s="250">
        <v>241143</v>
      </c>
      <c r="J213" s="250">
        <v>36171</v>
      </c>
    </row>
    <row r="214" spans="1:10" ht="15.75">
      <c r="A214" s="31">
        <v>7762</v>
      </c>
      <c r="B214" s="34" t="s">
        <v>268</v>
      </c>
      <c r="C214" s="31">
        <v>7762</v>
      </c>
      <c r="G214" s="266">
        <v>6806</v>
      </c>
      <c r="H214" s="249" t="s">
        <v>1328</v>
      </c>
      <c r="I214" s="250">
        <v>2051531</v>
      </c>
      <c r="J214" s="250">
        <v>307730</v>
      </c>
    </row>
    <row r="215" spans="1:10" ht="15.75">
      <c r="A215" s="31">
        <v>7768</v>
      </c>
      <c r="B215" s="34" t="s">
        <v>269</v>
      </c>
      <c r="C215" s="31">
        <v>7768</v>
      </c>
      <c r="G215" s="266">
        <v>6807</v>
      </c>
      <c r="H215" s="249" t="s">
        <v>1329</v>
      </c>
      <c r="I215" s="250">
        <v>266951</v>
      </c>
      <c r="J215" s="250">
        <v>40043</v>
      </c>
    </row>
    <row r="216" spans="1:10" ht="15.75">
      <c r="A216" s="31">
        <v>8801</v>
      </c>
      <c r="B216" s="37" t="s">
        <v>270</v>
      </c>
      <c r="C216" s="31">
        <v>8801</v>
      </c>
      <c r="G216" s="266">
        <v>6808</v>
      </c>
      <c r="H216" s="249" t="s">
        <v>947</v>
      </c>
      <c r="I216" s="250">
        <v>147559</v>
      </c>
      <c r="J216" s="250">
        <v>22134</v>
      </c>
    </row>
    <row r="217" spans="1:10" ht="15.75">
      <c r="A217" s="31">
        <v>8802</v>
      </c>
      <c r="B217" s="34" t="s">
        <v>271</v>
      </c>
      <c r="C217" s="31">
        <v>8802</v>
      </c>
      <c r="G217" s="266">
        <v>6895</v>
      </c>
      <c r="H217" s="251"/>
      <c r="I217" s="252"/>
      <c r="J217" s="250">
        <v>0</v>
      </c>
    </row>
    <row r="218" spans="1:10" ht="15.75">
      <c r="A218" s="31">
        <v>8803</v>
      </c>
      <c r="B218" s="34" t="s">
        <v>272</v>
      </c>
      <c r="C218" s="31">
        <v>8803</v>
      </c>
      <c r="G218" s="266">
        <v>6900</v>
      </c>
      <c r="H218" s="249" t="s">
        <v>1330</v>
      </c>
      <c r="I218" s="250"/>
      <c r="J218" s="250">
        <v>0</v>
      </c>
    </row>
    <row r="219" spans="1:10" ht="15.75">
      <c r="A219" s="31">
        <v>8804</v>
      </c>
      <c r="B219" s="34" t="s">
        <v>273</v>
      </c>
      <c r="C219" s="31">
        <v>8804</v>
      </c>
      <c r="G219" s="266">
        <v>6901</v>
      </c>
      <c r="H219" s="249" t="s">
        <v>1331</v>
      </c>
      <c r="I219" s="250">
        <v>65488</v>
      </c>
      <c r="J219" s="250">
        <v>9823</v>
      </c>
    </row>
    <row r="220" spans="1:10" ht="15.75">
      <c r="A220" s="31">
        <v>8805</v>
      </c>
      <c r="B220" s="36" t="s">
        <v>274</v>
      </c>
      <c r="C220" s="31">
        <v>8805</v>
      </c>
      <c r="G220" s="266">
        <v>6902</v>
      </c>
      <c r="H220" s="249" t="s">
        <v>951</v>
      </c>
      <c r="I220" s="250">
        <v>301420</v>
      </c>
      <c r="J220" s="250">
        <v>45213</v>
      </c>
    </row>
    <row r="221" spans="1:10" ht="15.75">
      <c r="A221" s="31">
        <v>8807</v>
      </c>
      <c r="B221" s="42" t="s">
        <v>275</v>
      </c>
      <c r="C221" s="31">
        <v>8807</v>
      </c>
      <c r="G221" s="266">
        <v>6903</v>
      </c>
      <c r="H221" s="249" t="s">
        <v>953</v>
      </c>
      <c r="I221" s="250">
        <v>676603</v>
      </c>
      <c r="J221" s="250">
        <v>101490</v>
      </c>
    </row>
    <row r="222" spans="1:10" ht="15.75">
      <c r="A222" s="31">
        <v>8808</v>
      </c>
      <c r="B222" s="35" t="s">
        <v>276</v>
      </c>
      <c r="C222" s="31">
        <v>8808</v>
      </c>
      <c r="G222" s="266">
        <v>6904</v>
      </c>
      <c r="H222" s="249" t="s">
        <v>1332</v>
      </c>
      <c r="I222" s="250">
        <v>168297</v>
      </c>
      <c r="J222" s="250">
        <v>25245</v>
      </c>
    </row>
    <row r="223" spans="1:10" ht="15.75">
      <c r="A223" s="31">
        <v>8809</v>
      </c>
      <c r="B223" s="35" t="s">
        <v>277</v>
      </c>
      <c r="C223" s="31">
        <v>8809</v>
      </c>
      <c r="G223" s="266">
        <v>6905</v>
      </c>
      <c r="H223" s="249" t="s">
        <v>1333</v>
      </c>
      <c r="I223" s="250">
        <v>934646</v>
      </c>
      <c r="J223" s="250">
        <v>140197</v>
      </c>
    </row>
    <row r="224" spans="1:10" ht="15.75">
      <c r="A224" s="31">
        <v>8811</v>
      </c>
      <c r="B224" s="34" t="s">
        <v>278</v>
      </c>
      <c r="C224" s="31">
        <v>8811</v>
      </c>
      <c r="G224" s="266">
        <v>6906</v>
      </c>
      <c r="H224" s="249" t="s">
        <v>1334</v>
      </c>
      <c r="I224" s="250">
        <v>149284</v>
      </c>
      <c r="J224" s="250">
        <v>22393</v>
      </c>
    </row>
    <row r="225" spans="1:10" ht="15.75">
      <c r="A225" s="31">
        <v>8813</v>
      </c>
      <c r="B225" s="35" t="s">
        <v>279</v>
      </c>
      <c r="C225" s="31">
        <v>8813</v>
      </c>
      <c r="G225" s="266">
        <v>6907</v>
      </c>
      <c r="H225" s="249" t="s">
        <v>1335</v>
      </c>
      <c r="I225" s="250">
        <v>369478</v>
      </c>
      <c r="J225" s="250">
        <v>55422</v>
      </c>
    </row>
    <row r="226" spans="1:10" ht="15.75">
      <c r="A226" s="31">
        <v>8814</v>
      </c>
      <c r="B226" s="34" t="s">
        <v>280</v>
      </c>
      <c r="C226" s="31">
        <v>8814</v>
      </c>
      <c r="G226" s="266">
        <v>6995</v>
      </c>
      <c r="H226" s="251"/>
      <c r="I226" s="252"/>
      <c r="J226" s="250">
        <v>0</v>
      </c>
    </row>
    <row r="227" spans="1:10" ht="15.75">
      <c r="A227" s="31">
        <v>8815</v>
      </c>
      <c r="B227" s="34" t="s">
        <v>281</v>
      </c>
      <c r="C227" s="31">
        <v>8815</v>
      </c>
      <c r="G227" s="266">
        <v>7000</v>
      </c>
      <c r="H227" s="249" t="s">
        <v>1336</v>
      </c>
      <c r="I227" s="250"/>
      <c r="J227" s="250">
        <v>0</v>
      </c>
    </row>
    <row r="228" spans="1:10" ht="15.75">
      <c r="A228" s="31">
        <v>8816</v>
      </c>
      <c r="B228" s="35" t="s">
        <v>282</v>
      </c>
      <c r="C228" s="31">
        <v>8816</v>
      </c>
      <c r="G228" s="266">
        <v>7001</v>
      </c>
      <c r="H228" s="249" t="s">
        <v>1337</v>
      </c>
      <c r="I228" s="250">
        <v>561435</v>
      </c>
      <c r="J228" s="250">
        <v>84215</v>
      </c>
    </row>
    <row r="229" spans="1:10" ht="15.75">
      <c r="A229" s="31">
        <v>8817</v>
      </c>
      <c r="B229" s="35" t="s">
        <v>283</v>
      </c>
      <c r="C229" s="31">
        <v>8817</v>
      </c>
      <c r="G229" s="266">
        <v>7002</v>
      </c>
      <c r="H229" s="249" t="s">
        <v>1338</v>
      </c>
      <c r="I229" s="250">
        <v>845322</v>
      </c>
      <c r="J229" s="250">
        <v>126798</v>
      </c>
    </row>
    <row r="230" spans="1:10" ht="15.75">
      <c r="A230" s="31">
        <v>8821</v>
      </c>
      <c r="B230" s="35" t="s">
        <v>284</v>
      </c>
      <c r="C230" s="31">
        <v>8821</v>
      </c>
      <c r="G230" s="266">
        <v>7003</v>
      </c>
      <c r="H230" s="249" t="s">
        <v>1339</v>
      </c>
      <c r="I230" s="250">
        <v>1954637</v>
      </c>
      <c r="J230" s="250">
        <v>293196</v>
      </c>
    </row>
    <row r="231" spans="1:10" ht="15.75">
      <c r="A231" s="31">
        <v>8824</v>
      </c>
      <c r="B231" s="37" t="s">
        <v>285</v>
      </c>
      <c r="C231" s="31">
        <v>8824</v>
      </c>
      <c r="G231" s="266">
        <v>7004</v>
      </c>
      <c r="H231" s="249" t="s">
        <v>1340</v>
      </c>
      <c r="I231" s="250">
        <v>438346</v>
      </c>
      <c r="J231" s="250">
        <v>65752</v>
      </c>
    </row>
    <row r="232" spans="1:10" ht="15.75">
      <c r="A232" s="31">
        <v>8825</v>
      </c>
      <c r="B232" s="37" t="s">
        <v>286</v>
      </c>
      <c r="C232" s="31">
        <v>8825</v>
      </c>
      <c r="G232" s="266">
        <v>7095</v>
      </c>
      <c r="H232" s="251"/>
      <c r="I232" s="252"/>
      <c r="J232" s="250">
        <v>0</v>
      </c>
    </row>
    <row r="233" spans="1:10" ht="15.75">
      <c r="A233" s="31">
        <v>8826</v>
      </c>
      <c r="B233" s="37" t="s">
        <v>287</v>
      </c>
      <c r="C233" s="31">
        <v>8826</v>
      </c>
      <c r="G233" s="266">
        <v>7100</v>
      </c>
      <c r="H233" s="249" t="s">
        <v>1341</v>
      </c>
      <c r="I233" s="250"/>
      <c r="J233" s="250">
        <v>0</v>
      </c>
    </row>
    <row r="234" spans="1:10" ht="15.75">
      <c r="A234" s="31">
        <v>8827</v>
      </c>
      <c r="B234" s="37" t="s">
        <v>288</v>
      </c>
      <c r="C234" s="31">
        <v>8827</v>
      </c>
      <c r="G234" s="266">
        <v>7101</v>
      </c>
      <c r="H234" s="249" t="s">
        <v>971</v>
      </c>
      <c r="I234" s="250">
        <v>99816</v>
      </c>
      <c r="J234" s="250">
        <v>14972</v>
      </c>
    </row>
    <row r="235" spans="1:10" ht="15.75">
      <c r="A235" s="31">
        <v>8828</v>
      </c>
      <c r="B235" s="34" t="s">
        <v>289</v>
      </c>
      <c r="C235" s="31">
        <v>8828</v>
      </c>
      <c r="G235" s="266">
        <v>7102</v>
      </c>
      <c r="H235" s="249" t="s">
        <v>973</v>
      </c>
      <c r="I235" s="250">
        <v>81120</v>
      </c>
      <c r="J235" s="250">
        <v>12168</v>
      </c>
    </row>
    <row r="236" spans="1:10" ht="15.75">
      <c r="A236" s="31">
        <v>8829</v>
      </c>
      <c r="B236" s="34" t="s">
        <v>290</v>
      </c>
      <c r="C236" s="31">
        <v>8829</v>
      </c>
      <c r="G236" s="266">
        <v>7103</v>
      </c>
      <c r="H236" s="249" t="s">
        <v>975</v>
      </c>
      <c r="I236" s="250">
        <v>274943</v>
      </c>
      <c r="J236" s="250">
        <v>41241</v>
      </c>
    </row>
    <row r="237" spans="1:10" ht="15.75">
      <c r="A237" s="31">
        <v>8831</v>
      </c>
      <c r="B237" s="34" t="s">
        <v>291</v>
      </c>
      <c r="C237" s="31">
        <v>8831</v>
      </c>
      <c r="G237" s="266">
        <v>7104</v>
      </c>
      <c r="H237" s="249" t="s">
        <v>977</v>
      </c>
      <c r="I237" s="250">
        <v>231637</v>
      </c>
      <c r="J237" s="250">
        <v>34746</v>
      </c>
    </row>
    <row r="238" spans="1:10" ht="15.75">
      <c r="A238" s="31">
        <v>8832</v>
      </c>
      <c r="B238" s="35" t="s">
        <v>292</v>
      </c>
      <c r="C238" s="31">
        <v>8832</v>
      </c>
      <c r="G238" s="266">
        <v>7105</v>
      </c>
      <c r="H238" s="249" t="s">
        <v>979</v>
      </c>
      <c r="I238" s="250">
        <v>283077</v>
      </c>
      <c r="J238" s="250">
        <v>42462</v>
      </c>
    </row>
    <row r="239" spans="1:10" ht="15.75">
      <c r="A239" s="31">
        <v>8833</v>
      </c>
      <c r="B239" s="34" t="s">
        <v>293</v>
      </c>
      <c r="C239" s="31">
        <v>8833</v>
      </c>
      <c r="G239" s="266">
        <v>7106</v>
      </c>
      <c r="H239" s="249" t="s">
        <v>1342</v>
      </c>
      <c r="I239" s="250">
        <v>298815</v>
      </c>
      <c r="J239" s="250">
        <v>44822</v>
      </c>
    </row>
    <row r="240" spans="1:10" ht="15.75">
      <c r="A240" s="31">
        <v>8834</v>
      </c>
      <c r="B240" s="35" t="s">
        <v>294</v>
      </c>
      <c r="C240" s="31">
        <v>8834</v>
      </c>
      <c r="G240" s="266">
        <v>7107</v>
      </c>
      <c r="H240" s="249" t="s">
        <v>1343</v>
      </c>
      <c r="I240" s="250">
        <v>178120</v>
      </c>
      <c r="J240" s="250">
        <v>26718</v>
      </c>
    </row>
    <row r="241" spans="1:10" ht="15.75">
      <c r="A241" s="31">
        <v>8835</v>
      </c>
      <c r="B241" s="35" t="s">
        <v>295</v>
      </c>
      <c r="C241" s="31">
        <v>8835</v>
      </c>
      <c r="G241" s="267">
        <v>7108</v>
      </c>
      <c r="H241" s="249" t="s">
        <v>1344</v>
      </c>
      <c r="I241" s="250">
        <v>247023</v>
      </c>
      <c r="J241" s="250">
        <v>37053</v>
      </c>
    </row>
    <row r="242" spans="1:10" ht="15.75">
      <c r="A242" s="31">
        <v>8836</v>
      </c>
      <c r="B242" s="34" t="s">
        <v>296</v>
      </c>
      <c r="C242" s="31">
        <v>8836</v>
      </c>
      <c r="G242" s="266">
        <v>7109</v>
      </c>
      <c r="H242" s="249" t="s">
        <v>1345</v>
      </c>
      <c r="I242" s="250">
        <v>401342</v>
      </c>
      <c r="J242" s="250">
        <v>60201</v>
      </c>
    </row>
    <row r="243" spans="1:10" ht="15.75">
      <c r="A243" s="31">
        <v>8837</v>
      </c>
      <c r="B243" s="34" t="s">
        <v>297</v>
      </c>
      <c r="C243" s="31">
        <v>8837</v>
      </c>
      <c r="G243" s="266">
        <v>7110</v>
      </c>
      <c r="H243" s="249" t="s">
        <v>989</v>
      </c>
      <c r="I243" s="250">
        <v>35349</v>
      </c>
      <c r="J243" s="250">
        <v>5302</v>
      </c>
    </row>
    <row r="244" spans="1:10" ht="15.75">
      <c r="A244" s="31">
        <v>8838</v>
      </c>
      <c r="B244" s="34" t="s">
        <v>298</v>
      </c>
      <c r="C244" s="31">
        <v>8838</v>
      </c>
      <c r="G244" s="266">
        <v>7195</v>
      </c>
      <c r="H244" s="251"/>
      <c r="I244" s="252"/>
      <c r="J244" s="250">
        <v>0</v>
      </c>
    </row>
    <row r="245" spans="1:10" ht="15.75">
      <c r="A245" s="31">
        <v>8839</v>
      </c>
      <c r="B245" s="35" t="s">
        <v>299</v>
      </c>
      <c r="C245" s="31">
        <v>8839</v>
      </c>
      <c r="G245" s="266">
        <v>7225</v>
      </c>
      <c r="H245" s="251" t="s">
        <v>1346</v>
      </c>
      <c r="I245" s="252">
        <v>3338720</v>
      </c>
      <c r="J245" s="250">
        <v>500805</v>
      </c>
    </row>
    <row r="246" spans="1:10" ht="15.75">
      <c r="A246" s="31">
        <v>8845</v>
      </c>
      <c r="B246" s="36" t="s">
        <v>300</v>
      </c>
      <c r="C246" s="31">
        <v>8845</v>
      </c>
      <c r="G246" s="266">
        <v>7300</v>
      </c>
      <c r="H246" s="249" t="s">
        <v>1347</v>
      </c>
      <c r="I246" s="250"/>
      <c r="J246" s="250">
        <v>0</v>
      </c>
    </row>
    <row r="247" spans="1:10" ht="15.75">
      <c r="A247" s="31">
        <v>8848</v>
      </c>
      <c r="B247" s="42" t="s">
        <v>301</v>
      </c>
      <c r="C247" s="31">
        <v>8848</v>
      </c>
      <c r="G247" s="266">
        <v>7301</v>
      </c>
      <c r="H247" s="249" t="s">
        <v>1041</v>
      </c>
      <c r="I247" s="250">
        <v>45771</v>
      </c>
      <c r="J247" s="250">
        <v>6866</v>
      </c>
    </row>
    <row r="248" spans="1:10" ht="15.75">
      <c r="A248" s="31">
        <v>8849</v>
      </c>
      <c r="B248" s="34" t="s">
        <v>302</v>
      </c>
      <c r="C248" s="31">
        <v>8849</v>
      </c>
      <c r="G248" s="266">
        <v>7302</v>
      </c>
      <c r="H248" s="249" t="s">
        <v>1043</v>
      </c>
      <c r="I248" s="250">
        <v>105485</v>
      </c>
      <c r="J248" s="250">
        <v>15823</v>
      </c>
    </row>
    <row r="249" spans="1:10" ht="15.75">
      <c r="A249" s="31">
        <v>8851</v>
      </c>
      <c r="B249" s="34" t="s">
        <v>303</v>
      </c>
      <c r="C249" s="31">
        <v>8851</v>
      </c>
      <c r="G249" s="266">
        <v>7303</v>
      </c>
      <c r="H249" s="249" t="s">
        <v>1045</v>
      </c>
      <c r="I249" s="250">
        <v>691214</v>
      </c>
      <c r="J249" s="250">
        <v>103682</v>
      </c>
    </row>
    <row r="250" spans="1:10" ht="15.75">
      <c r="A250" s="31">
        <v>8852</v>
      </c>
      <c r="B250" s="34" t="s">
        <v>304</v>
      </c>
      <c r="C250" s="31">
        <v>8852</v>
      </c>
      <c r="G250" s="266">
        <v>7304</v>
      </c>
      <c r="H250" s="249" t="s">
        <v>1047</v>
      </c>
      <c r="I250" s="250">
        <v>154530</v>
      </c>
      <c r="J250" s="250">
        <v>23180</v>
      </c>
    </row>
    <row r="251" spans="1:10" ht="15.75">
      <c r="A251" s="31">
        <v>8853</v>
      </c>
      <c r="B251" s="34" t="s">
        <v>305</v>
      </c>
      <c r="C251" s="31">
        <v>8853</v>
      </c>
      <c r="G251" s="266">
        <v>7305</v>
      </c>
      <c r="H251" s="249" t="s">
        <v>1348</v>
      </c>
      <c r="I251" s="250">
        <v>182556</v>
      </c>
      <c r="J251" s="250">
        <v>27383</v>
      </c>
    </row>
    <row r="252" spans="1:10" ht="15.75">
      <c r="A252" s="31">
        <v>8855</v>
      </c>
      <c r="B252" s="36" t="s">
        <v>306</v>
      </c>
      <c r="C252" s="31">
        <v>8855</v>
      </c>
      <c r="G252" s="266">
        <v>7306</v>
      </c>
      <c r="H252" s="249" t="s">
        <v>1349</v>
      </c>
      <c r="I252" s="250">
        <v>119885</v>
      </c>
      <c r="J252" s="250">
        <v>17983</v>
      </c>
    </row>
    <row r="253" spans="1:10" ht="15.75">
      <c r="A253" s="31">
        <v>8858</v>
      </c>
      <c r="B253" s="45" t="s">
        <v>307</v>
      </c>
      <c r="C253" s="31">
        <v>8858</v>
      </c>
      <c r="G253" s="266">
        <v>7307</v>
      </c>
      <c r="H253" s="249" t="s">
        <v>1350</v>
      </c>
      <c r="I253" s="250">
        <v>121117</v>
      </c>
      <c r="J253" s="250">
        <v>18168</v>
      </c>
    </row>
    <row r="254" spans="1:10" ht="15.75">
      <c r="A254" s="31">
        <v>8859</v>
      </c>
      <c r="B254" s="35" t="s">
        <v>308</v>
      </c>
      <c r="C254" s="31">
        <v>8859</v>
      </c>
      <c r="G254" s="266">
        <v>7308</v>
      </c>
      <c r="H254" s="249" t="s">
        <v>1351</v>
      </c>
      <c r="I254" s="250">
        <v>188964</v>
      </c>
      <c r="J254" s="250">
        <v>28345</v>
      </c>
    </row>
    <row r="255" spans="1:10" ht="15.75">
      <c r="A255" s="31">
        <v>8861</v>
      </c>
      <c r="B255" s="34" t="s">
        <v>309</v>
      </c>
      <c r="C255" s="31">
        <v>8861</v>
      </c>
      <c r="G255" s="266">
        <v>7309</v>
      </c>
      <c r="H255" s="249" t="s">
        <v>1352</v>
      </c>
      <c r="I255" s="250">
        <v>271916</v>
      </c>
      <c r="J255" s="250">
        <v>40787</v>
      </c>
    </row>
    <row r="256" spans="1:10" ht="15.75">
      <c r="A256" s="31">
        <v>8862</v>
      </c>
      <c r="B256" s="35" t="s">
        <v>310</v>
      </c>
      <c r="C256" s="31">
        <v>8862</v>
      </c>
      <c r="G256" s="266">
        <v>7310</v>
      </c>
      <c r="H256" s="249" t="s">
        <v>1059</v>
      </c>
      <c r="I256" s="250">
        <v>99957</v>
      </c>
      <c r="J256" s="250">
        <v>14994</v>
      </c>
    </row>
    <row r="257" spans="1:10" ht="15.75">
      <c r="A257" s="31">
        <v>8863</v>
      </c>
      <c r="B257" s="35" t="s">
        <v>311</v>
      </c>
      <c r="C257" s="31">
        <v>8863</v>
      </c>
      <c r="G257" s="266">
        <v>7311</v>
      </c>
      <c r="H257" s="249" t="s">
        <v>1061</v>
      </c>
      <c r="I257" s="250">
        <v>460000</v>
      </c>
      <c r="J257" s="250">
        <v>69000</v>
      </c>
    </row>
    <row r="258" spans="1:10" ht="15.75">
      <c r="A258" s="31">
        <v>8864</v>
      </c>
      <c r="B258" s="34" t="s">
        <v>312</v>
      </c>
      <c r="C258" s="31">
        <v>8864</v>
      </c>
      <c r="G258" s="266">
        <v>7312</v>
      </c>
      <c r="H258" s="249" t="s">
        <v>1353</v>
      </c>
      <c r="I258" s="250">
        <v>46123</v>
      </c>
      <c r="J258" s="250">
        <v>6918</v>
      </c>
    </row>
    <row r="259" spans="1:10" ht="15.75">
      <c r="A259" s="31">
        <v>8865</v>
      </c>
      <c r="B259" s="35" t="s">
        <v>313</v>
      </c>
      <c r="C259" s="31">
        <v>8865</v>
      </c>
      <c r="G259" s="266">
        <v>7313</v>
      </c>
      <c r="H259" s="249" t="s">
        <v>1354</v>
      </c>
      <c r="I259" s="250">
        <v>253748</v>
      </c>
      <c r="J259" s="250">
        <v>38062</v>
      </c>
    </row>
    <row r="260" spans="1:10" ht="15.75">
      <c r="A260" s="31">
        <v>8866</v>
      </c>
      <c r="B260" s="35" t="s">
        <v>314</v>
      </c>
      <c r="C260" s="31">
        <v>8866</v>
      </c>
      <c r="G260" s="266">
        <v>7314</v>
      </c>
      <c r="H260" s="249" t="s">
        <v>1355</v>
      </c>
      <c r="I260" s="250">
        <v>251248</v>
      </c>
      <c r="J260" s="250">
        <v>37687</v>
      </c>
    </row>
    <row r="261" spans="1:10" ht="15.75">
      <c r="A261" s="31">
        <v>8867</v>
      </c>
      <c r="B261" s="35" t="s">
        <v>315</v>
      </c>
      <c r="C261" s="31">
        <v>8867</v>
      </c>
      <c r="G261" s="266">
        <v>7315</v>
      </c>
      <c r="H261" s="249" t="s">
        <v>1069</v>
      </c>
      <c r="I261" s="250">
        <v>50665</v>
      </c>
      <c r="J261" s="250">
        <v>7600</v>
      </c>
    </row>
    <row r="262" spans="1:10" ht="15.75">
      <c r="A262" s="31">
        <v>8868</v>
      </c>
      <c r="B262" s="35" t="s">
        <v>316</v>
      </c>
      <c r="C262" s="31">
        <v>8868</v>
      </c>
      <c r="G262" s="266">
        <v>7316</v>
      </c>
      <c r="H262" s="249" t="s">
        <v>1071</v>
      </c>
      <c r="I262" s="250">
        <v>137560</v>
      </c>
      <c r="J262" s="250">
        <v>20634</v>
      </c>
    </row>
    <row r="263" spans="1:10" ht="15.75">
      <c r="A263" s="31">
        <v>8869</v>
      </c>
      <c r="B263" s="34" t="s">
        <v>317</v>
      </c>
      <c r="C263" s="31">
        <v>8869</v>
      </c>
      <c r="G263" s="266">
        <v>7317</v>
      </c>
      <c r="H263" s="249" t="s">
        <v>1073</v>
      </c>
      <c r="I263" s="250">
        <v>121012</v>
      </c>
      <c r="J263" s="250">
        <v>18152</v>
      </c>
    </row>
    <row r="264" spans="1:10" ht="15.75">
      <c r="A264" s="31">
        <v>8871</v>
      </c>
      <c r="B264" s="35" t="s">
        <v>318</v>
      </c>
      <c r="C264" s="31">
        <v>8871</v>
      </c>
      <c r="G264" s="266">
        <v>7318</v>
      </c>
      <c r="H264" s="249" t="s">
        <v>1356</v>
      </c>
      <c r="I264" s="250">
        <v>364866</v>
      </c>
      <c r="J264" s="250">
        <v>54730</v>
      </c>
    </row>
    <row r="265" spans="1:10" ht="15.75">
      <c r="A265" s="31">
        <v>8872</v>
      </c>
      <c r="B265" s="35" t="s">
        <v>319</v>
      </c>
      <c r="C265" s="31">
        <v>8872</v>
      </c>
      <c r="G265" s="266">
        <v>7319</v>
      </c>
      <c r="H265" s="249" t="s">
        <v>1357</v>
      </c>
      <c r="I265" s="250">
        <v>489716</v>
      </c>
      <c r="J265" s="250">
        <v>73457</v>
      </c>
    </row>
    <row r="266" spans="1:10" ht="15.75">
      <c r="A266" s="31">
        <v>8873</v>
      </c>
      <c r="B266" s="35" t="s">
        <v>320</v>
      </c>
      <c r="C266" s="31">
        <v>8873</v>
      </c>
      <c r="G266" s="266">
        <v>7320</v>
      </c>
      <c r="H266" s="249" t="s">
        <v>1358</v>
      </c>
      <c r="I266" s="250">
        <v>191147</v>
      </c>
      <c r="J266" s="250">
        <v>28672</v>
      </c>
    </row>
    <row r="267" spans="1:10" ht="16.5" customHeight="1">
      <c r="A267" s="31">
        <v>8875</v>
      </c>
      <c r="B267" s="35" t="s">
        <v>321</v>
      </c>
      <c r="C267" s="31">
        <v>8875</v>
      </c>
      <c r="G267" s="266">
        <v>7321</v>
      </c>
      <c r="H267" s="249" t="s">
        <v>1081</v>
      </c>
      <c r="I267" s="250">
        <v>30385</v>
      </c>
      <c r="J267" s="250">
        <v>4558</v>
      </c>
    </row>
    <row r="268" spans="1:10" ht="15.75">
      <c r="A268" s="31">
        <v>8876</v>
      </c>
      <c r="B268" s="35" t="s">
        <v>322</v>
      </c>
      <c r="C268" s="31">
        <v>8876</v>
      </c>
      <c r="G268" s="266">
        <v>7322</v>
      </c>
      <c r="H268" s="249" t="s">
        <v>1083</v>
      </c>
      <c r="I268" s="250">
        <v>22956</v>
      </c>
      <c r="J268" s="250">
        <v>3443</v>
      </c>
    </row>
    <row r="269" spans="1:10" ht="15.75">
      <c r="A269" s="31">
        <v>8877</v>
      </c>
      <c r="B269" s="34" t="s">
        <v>323</v>
      </c>
      <c r="C269" s="31">
        <v>8877</v>
      </c>
      <c r="G269" s="266">
        <v>7395</v>
      </c>
      <c r="H269" s="251"/>
      <c r="I269" s="252"/>
      <c r="J269" s="250">
        <v>0</v>
      </c>
    </row>
    <row r="270" spans="1:10" ht="15.75">
      <c r="A270" s="31">
        <v>8878</v>
      </c>
      <c r="B270" s="45" t="s">
        <v>324</v>
      </c>
      <c r="C270" s="31">
        <v>8878</v>
      </c>
      <c r="G270" s="266">
        <v>7400</v>
      </c>
      <c r="H270" s="249" t="s">
        <v>1359</v>
      </c>
      <c r="I270" s="250"/>
      <c r="J270" s="250">
        <v>0</v>
      </c>
    </row>
    <row r="271" spans="1:10" ht="15.75">
      <c r="A271" s="31">
        <v>8885</v>
      </c>
      <c r="B271" s="37" t="s">
        <v>325</v>
      </c>
      <c r="C271" s="31">
        <v>8885</v>
      </c>
      <c r="G271" s="266">
        <v>7401</v>
      </c>
      <c r="H271" s="249" t="s">
        <v>1085</v>
      </c>
      <c r="I271" s="250">
        <v>259663</v>
      </c>
      <c r="J271" s="250">
        <v>38949</v>
      </c>
    </row>
    <row r="272" spans="1:10" ht="15.75">
      <c r="A272" s="31">
        <v>8888</v>
      </c>
      <c r="B272" s="34" t="s">
        <v>326</v>
      </c>
      <c r="C272" s="31">
        <v>8888</v>
      </c>
      <c r="G272" s="266">
        <v>7402</v>
      </c>
      <c r="H272" s="249" t="s">
        <v>1087</v>
      </c>
      <c r="I272" s="250">
        <v>156748</v>
      </c>
      <c r="J272" s="250">
        <v>23512</v>
      </c>
    </row>
    <row r="273" spans="1:10" ht="15.75">
      <c r="A273" s="31">
        <v>8897</v>
      </c>
      <c r="B273" s="34" t="s">
        <v>327</v>
      </c>
      <c r="C273" s="31">
        <v>8897</v>
      </c>
      <c r="G273" s="266">
        <v>7403</v>
      </c>
      <c r="H273" s="249" t="s">
        <v>1089</v>
      </c>
      <c r="I273" s="250">
        <v>119392</v>
      </c>
      <c r="J273" s="250">
        <v>17909</v>
      </c>
    </row>
    <row r="274" spans="1:10" ht="15.75">
      <c r="A274" s="31">
        <v>8898</v>
      </c>
      <c r="B274" s="34" t="s">
        <v>328</v>
      </c>
      <c r="C274" s="31">
        <v>8898</v>
      </c>
      <c r="G274" s="266">
        <v>7404</v>
      </c>
      <c r="H274" s="249" t="s">
        <v>1360</v>
      </c>
      <c r="I274" s="250">
        <v>1291344</v>
      </c>
      <c r="J274" s="250">
        <v>193702</v>
      </c>
    </row>
    <row r="275" spans="1:10" ht="15.75">
      <c r="A275" s="31">
        <v>9910</v>
      </c>
      <c r="B275" s="37" t="s">
        <v>329</v>
      </c>
      <c r="C275" s="31">
        <v>9910</v>
      </c>
      <c r="G275" s="266">
        <v>7405</v>
      </c>
      <c r="H275" s="249" t="s">
        <v>1361</v>
      </c>
      <c r="I275" s="250">
        <v>289907</v>
      </c>
      <c r="J275" s="250">
        <v>43486</v>
      </c>
    </row>
    <row r="276" spans="1:10" ht="15.75">
      <c r="A276" s="31">
        <v>9997</v>
      </c>
      <c r="B276" s="34" t="s">
        <v>330</v>
      </c>
      <c r="C276" s="31">
        <v>9997</v>
      </c>
      <c r="G276" s="266">
        <v>7406</v>
      </c>
      <c r="H276" s="249" t="s">
        <v>1095</v>
      </c>
      <c r="I276" s="250">
        <v>157629</v>
      </c>
      <c r="J276" s="250">
        <v>23644</v>
      </c>
    </row>
    <row r="277" spans="1:10" ht="15.75">
      <c r="A277" s="31">
        <v>9998</v>
      </c>
      <c r="B277" s="34" t="s">
        <v>331</v>
      </c>
      <c r="C277" s="31">
        <v>9998</v>
      </c>
      <c r="G277" s="266">
        <v>7407</v>
      </c>
      <c r="H277" s="249" t="s">
        <v>1362</v>
      </c>
      <c r="I277" s="250">
        <v>47179</v>
      </c>
      <c r="J277" s="250">
        <v>7077</v>
      </c>
    </row>
    <row r="278" spans="7:10" ht="15">
      <c r="G278" s="266">
        <v>7408</v>
      </c>
      <c r="H278" s="249" t="s">
        <v>1099</v>
      </c>
      <c r="I278" s="250">
        <v>339516</v>
      </c>
      <c r="J278" s="250">
        <v>50927</v>
      </c>
    </row>
    <row r="279" spans="7:10" ht="15">
      <c r="G279" s="266">
        <v>7409</v>
      </c>
      <c r="H279" s="249" t="s">
        <v>1363</v>
      </c>
      <c r="I279" s="250">
        <v>320715</v>
      </c>
      <c r="J279" s="250">
        <v>48107</v>
      </c>
    </row>
    <row r="280" spans="7:10" ht="15">
      <c r="G280" s="266">
        <v>7410</v>
      </c>
      <c r="H280" s="249" t="s">
        <v>1364</v>
      </c>
      <c r="I280" s="250">
        <v>1157164</v>
      </c>
      <c r="J280" s="250">
        <v>173575</v>
      </c>
    </row>
    <row r="281" spans="7:10" ht="15">
      <c r="G281" s="266">
        <v>7411</v>
      </c>
      <c r="H281" s="249" t="s">
        <v>1105</v>
      </c>
      <c r="I281" s="250">
        <v>497884</v>
      </c>
      <c r="J281" s="250">
        <v>74683</v>
      </c>
    </row>
    <row r="282" spans="1:10" ht="15">
      <c r="A282" s="16" t="s">
        <v>50</v>
      </c>
      <c r="B282" s="17" t="s">
        <v>332</v>
      </c>
      <c r="G282" s="266">
        <v>7495</v>
      </c>
      <c r="H282" s="251"/>
      <c r="I282" s="252"/>
      <c r="J282" s="250">
        <v>0</v>
      </c>
    </row>
    <row r="283" spans="1:10" ht="15">
      <c r="A283" s="48" t="s">
        <v>333</v>
      </c>
      <c r="B283" s="49"/>
      <c r="G283" s="266">
        <v>7500</v>
      </c>
      <c r="H283" s="249" t="s">
        <v>1365</v>
      </c>
      <c r="I283" s="250"/>
      <c r="J283" s="250">
        <v>0</v>
      </c>
    </row>
    <row r="284" spans="1:10" ht="15">
      <c r="A284" s="48" t="s">
        <v>334</v>
      </c>
      <c r="B284" s="49"/>
      <c r="G284" s="266">
        <v>7501</v>
      </c>
      <c r="H284" s="249" t="s">
        <v>1366</v>
      </c>
      <c r="I284" s="250">
        <v>210794</v>
      </c>
      <c r="J284" s="250">
        <v>31619</v>
      </c>
    </row>
    <row r="285" spans="1:10" ht="15">
      <c r="A285" s="50" t="s">
        <v>335</v>
      </c>
      <c r="B285" s="51" t="s">
        <v>336</v>
      </c>
      <c r="G285" s="266">
        <v>7502</v>
      </c>
      <c r="H285" s="249" t="s">
        <v>1367</v>
      </c>
      <c r="I285" s="250">
        <v>553866</v>
      </c>
      <c r="J285" s="250">
        <v>83080</v>
      </c>
    </row>
    <row r="286" spans="1:10" ht="15">
      <c r="A286" s="50" t="s">
        <v>337</v>
      </c>
      <c r="B286" s="51" t="s">
        <v>338</v>
      </c>
      <c r="G286" s="266">
        <v>7503</v>
      </c>
      <c r="H286" s="249" t="s">
        <v>1368</v>
      </c>
      <c r="I286" s="250">
        <v>170902</v>
      </c>
      <c r="J286" s="250">
        <v>25635</v>
      </c>
    </row>
    <row r="287" spans="1:10" ht="15">
      <c r="A287" s="50" t="s">
        <v>339</v>
      </c>
      <c r="B287" s="51" t="s">
        <v>340</v>
      </c>
      <c r="G287" s="266">
        <v>7504</v>
      </c>
      <c r="H287" s="249" t="s">
        <v>1113</v>
      </c>
      <c r="I287" s="250">
        <v>620445</v>
      </c>
      <c r="J287" s="250">
        <v>93067</v>
      </c>
    </row>
    <row r="288" spans="1:10" ht="15">
      <c r="A288" s="50" t="s">
        <v>341</v>
      </c>
      <c r="B288" s="51" t="s">
        <v>342</v>
      </c>
      <c r="G288" s="266">
        <v>7505</v>
      </c>
      <c r="H288" s="249" t="s">
        <v>1369</v>
      </c>
      <c r="I288" s="250">
        <v>1039884</v>
      </c>
      <c r="J288" s="250">
        <v>155983</v>
      </c>
    </row>
    <row r="289" spans="1:10" ht="15">
      <c r="A289" s="50" t="s">
        <v>343</v>
      </c>
      <c r="B289" s="52" t="s">
        <v>344</v>
      </c>
      <c r="G289" s="266">
        <v>7595</v>
      </c>
      <c r="H289" s="251"/>
      <c r="I289" s="252"/>
      <c r="J289" s="250">
        <v>0</v>
      </c>
    </row>
    <row r="290" spans="1:10" ht="15">
      <c r="A290" s="50" t="s">
        <v>345</v>
      </c>
      <c r="B290" s="51" t="s">
        <v>346</v>
      </c>
      <c r="G290" s="266">
        <v>7600</v>
      </c>
      <c r="H290" s="249" t="s">
        <v>1370</v>
      </c>
      <c r="I290" s="250"/>
      <c r="J290" s="250">
        <v>0</v>
      </c>
    </row>
    <row r="291" spans="1:10" ht="15">
      <c r="A291" s="50" t="s">
        <v>347</v>
      </c>
      <c r="B291" s="51" t="s">
        <v>348</v>
      </c>
      <c r="G291" s="266">
        <v>7601</v>
      </c>
      <c r="H291" s="249" t="s">
        <v>1117</v>
      </c>
      <c r="I291" s="250">
        <v>936477</v>
      </c>
      <c r="J291" s="250">
        <v>140472</v>
      </c>
    </row>
    <row r="292" spans="1:10" ht="15">
      <c r="A292" s="50" t="s">
        <v>349</v>
      </c>
      <c r="B292" s="52" t="s">
        <v>350</v>
      </c>
      <c r="G292" s="266">
        <v>7602</v>
      </c>
      <c r="H292" s="249" t="s">
        <v>1119</v>
      </c>
      <c r="I292" s="250">
        <v>271740</v>
      </c>
      <c r="J292" s="250">
        <v>40761</v>
      </c>
    </row>
    <row r="293" spans="1:10" ht="15">
      <c r="A293" s="50" t="s">
        <v>351</v>
      </c>
      <c r="B293" s="51" t="s">
        <v>352</v>
      </c>
      <c r="G293" s="266">
        <v>7603</v>
      </c>
      <c r="H293" s="249" t="s">
        <v>1121</v>
      </c>
      <c r="I293" s="250">
        <v>252551</v>
      </c>
      <c r="J293" s="250">
        <v>37883</v>
      </c>
    </row>
    <row r="294" spans="1:10" ht="15">
      <c r="A294" s="50" t="s">
        <v>353</v>
      </c>
      <c r="B294" s="51" t="s">
        <v>354</v>
      </c>
      <c r="G294" s="266">
        <v>7604</v>
      </c>
      <c r="H294" s="249" t="s">
        <v>1371</v>
      </c>
      <c r="I294" s="250">
        <v>37603</v>
      </c>
      <c r="J294" s="250">
        <v>5640</v>
      </c>
    </row>
    <row r="295" spans="1:10" ht="15">
      <c r="A295" s="50" t="s">
        <v>355</v>
      </c>
      <c r="B295" s="52" t="s">
        <v>356</v>
      </c>
      <c r="G295" s="266">
        <v>7605</v>
      </c>
      <c r="H295" s="249" t="s">
        <v>1372</v>
      </c>
      <c r="I295" s="250">
        <v>111646</v>
      </c>
      <c r="J295" s="250">
        <v>16747</v>
      </c>
    </row>
    <row r="296" spans="1:10" ht="15">
      <c r="A296" s="50" t="s">
        <v>357</v>
      </c>
      <c r="B296" s="53">
        <v>98315</v>
      </c>
      <c r="G296" s="266">
        <v>7606</v>
      </c>
      <c r="H296" s="249" t="s">
        <v>1373</v>
      </c>
      <c r="I296" s="250">
        <v>388033</v>
      </c>
      <c r="J296" s="250">
        <v>58205</v>
      </c>
    </row>
    <row r="297" spans="1:10" ht="15">
      <c r="A297" s="48" t="s">
        <v>358</v>
      </c>
      <c r="B297" s="54"/>
      <c r="G297" s="266">
        <v>7607</v>
      </c>
      <c r="H297" s="249" t="s">
        <v>1374</v>
      </c>
      <c r="I297" s="250">
        <v>239136</v>
      </c>
      <c r="J297" s="250">
        <v>35870</v>
      </c>
    </row>
    <row r="298" spans="1:10" ht="15">
      <c r="A298" s="50" t="s">
        <v>359</v>
      </c>
      <c r="B298" s="55" t="s">
        <v>360</v>
      </c>
      <c r="G298" s="266">
        <v>7608</v>
      </c>
      <c r="H298" s="249" t="s">
        <v>1375</v>
      </c>
      <c r="I298" s="250">
        <v>150305</v>
      </c>
      <c r="J298" s="250">
        <v>22546</v>
      </c>
    </row>
    <row r="299" spans="1:10" ht="15">
      <c r="A299" s="50" t="s">
        <v>361</v>
      </c>
      <c r="B299" s="55" t="s">
        <v>362</v>
      </c>
      <c r="G299" s="266">
        <v>7609</v>
      </c>
      <c r="H299" s="249" t="s">
        <v>1376</v>
      </c>
      <c r="I299" s="250">
        <v>329129</v>
      </c>
      <c r="J299" s="250">
        <v>49369</v>
      </c>
    </row>
    <row r="300" spans="1:10" ht="15">
      <c r="A300" s="50" t="s">
        <v>363</v>
      </c>
      <c r="B300" s="55" t="s">
        <v>364</v>
      </c>
      <c r="G300" s="266">
        <v>7610</v>
      </c>
      <c r="H300" s="249" t="s">
        <v>1377</v>
      </c>
      <c r="I300" s="250">
        <v>550802</v>
      </c>
      <c r="J300" s="250">
        <v>82620</v>
      </c>
    </row>
    <row r="301" spans="1:10" ht="15">
      <c r="A301" s="50" t="s">
        <v>365</v>
      </c>
      <c r="B301" s="55" t="s">
        <v>366</v>
      </c>
      <c r="G301" s="266">
        <v>7611</v>
      </c>
      <c r="H301" s="249" t="s">
        <v>1378</v>
      </c>
      <c r="I301" s="250">
        <v>627874</v>
      </c>
      <c r="J301" s="250">
        <v>94181</v>
      </c>
    </row>
    <row r="302" spans="1:10" ht="15">
      <c r="A302" s="50" t="s">
        <v>367</v>
      </c>
      <c r="B302" s="55" t="s">
        <v>368</v>
      </c>
      <c r="G302" s="266">
        <v>7695</v>
      </c>
      <c r="H302" s="251"/>
      <c r="I302" s="252"/>
      <c r="J302" s="250">
        <v>0</v>
      </c>
    </row>
    <row r="303" spans="1:10" ht="15">
      <c r="A303" s="50" t="s">
        <v>369</v>
      </c>
      <c r="B303" s="55" t="s">
        <v>370</v>
      </c>
      <c r="G303" s="266">
        <v>7700</v>
      </c>
      <c r="H303" s="249" t="s">
        <v>1379</v>
      </c>
      <c r="I303" s="250"/>
      <c r="J303" s="250">
        <v>0</v>
      </c>
    </row>
    <row r="304" spans="1:10" ht="15">
      <c r="A304" s="50" t="s">
        <v>371</v>
      </c>
      <c r="B304" s="55" t="s">
        <v>372</v>
      </c>
      <c r="G304" s="266">
        <v>7701</v>
      </c>
      <c r="H304" s="249" t="s">
        <v>1139</v>
      </c>
      <c r="I304" s="250">
        <v>306772</v>
      </c>
      <c r="J304" s="250">
        <v>46016</v>
      </c>
    </row>
    <row r="305" spans="1:10" ht="15">
      <c r="A305" s="50" t="s">
        <v>373</v>
      </c>
      <c r="B305" s="55" t="s">
        <v>374</v>
      </c>
      <c r="G305" s="266">
        <v>7702</v>
      </c>
      <c r="H305" s="249" t="s">
        <v>1380</v>
      </c>
      <c r="I305" s="250">
        <v>193154</v>
      </c>
      <c r="J305" s="250">
        <v>28973</v>
      </c>
    </row>
    <row r="306" spans="1:10" ht="15">
      <c r="A306" s="50" t="s">
        <v>375</v>
      </c>
      <c r="B306" s="55" t="s">
        <v>376</v>
      </c>
      <c r="G306" s="266">
        <v>7703</v>
      </c>
      <c r="H306" s="249" t="s">
        <v>1381</v>
      </c>
      <c r="I306" s="250">
        <v>304554</v>
      </c>
      <c r="J306" s="250">
        <v>45683</v>
      </c>
    </row>
    <row r="307" spans="7:10" ht="15">
      <c r="G307" s="266">
        <v>7704</v>
      </c>
      <c r="H307" s="249" t="s">
        <v>1382</v>
      </c>
      <c r="I307" s="250">
        <v>363000</v>
      </c>
      <c r="J307" s="250">
        <v>54450</v>
      </c>
    </row>
    <row r="308" spans="7:10" ht="15">
      <c r="G308" s="266">
        <v>7705</v>
      </c>
      <c r="H308" s="249" t="s">
        <v>1383</v>
      </c>
      <c r="I308" s="250">
        <v>202132</v>
      </c>
      <c r="J308" s="250">
        <v>30320</v>
      </c>
    </row>
    <row r="309" spans="1:10" ht="15">
      <c r="A309" s="16" t="s">
        <v>50</v>
      </c>
      <c r="B309" s="17" t="s">
        <v>377</v>
      </c>
      <c r="G309" s="266">
        <v>7706</v>
      </c>
      <c r="H309" s="249" t="s">
        <v>1384</v>
      </c>
      <c r="I309" s="250">
        <v>178437</v>
      </c>
      <c r="J309" s="250">
        <v>26766</v>
      </c>
    </row>
    <row r="310" spans="2:10" ht="15.75">
      <c r="B310" s="56" t="s">
        <v>378</v>
      </c>
      <c r="G310" s="266">
        <v>7707</v>
      </c>
      <c r="H310" s="249" t="s">
        <v>1385</v>
      </c>
      <c r="I310" s="250">
        <v>372788</v>
      </c>
      <c r="J310" s="250">
        <v>55918</v>
      </c>
    </row>
    <row r="311" spans="2:10" ht="18.75" thickBot="1">
      <c r="B311" s="56" t="s">
        <v>379</v>
      </c>
      <c r="G311" s="266">
        <v>7708</v>
      </c>
      <c r="H311" s="249" t="s">
        <v>1386</v>
      </c>
      <c r="I311" s="250">
        <v>193541</v>
      </c>
      <c r="J311" s="250">
        <v>29031</v>
      </c>
    </row>
    <row r="312" spans="1:10" ht="16.5">
      <c r="A312" s="57" t="s">
        <v>380</v>
      </c>
      <c r="B312" s="58" t="s">
        <v>381</v>
      </c>
      <c r="G312" s="266">
        <v>7709</v>
      </c>
      <c r="H312" s="249" t="s">
        <v>1387</v>
      </c>
      <c r="I312" s="250">
        <v>174740</v>
      </c>
      <c r="J312" s="250">
        <v>26211</v>
      </c>
    </row>
    <row r="313" spans="1:10" ht="16.5">
      <c r="A313" s="59" t="s">
        <v>382</v>
      </c>
      <c r="B313" s="60" t="s">
        <v>383</v>
      </c>
      <c r="G313" s="266">
        <v>7710</v>
      </c>
      <c r="H313" s="249" t="s">
        <v>1157</v>
      </c>
      <c r="I313" s="250">
        <v>913310</v>
      </c>
      <c r="J313" s="250">
        <v>136997</v>
      </c>
    </row>
    <row r="314" spans="1:10" ht="16.5">
      <c r="A314" s="59" t="s">
        <v>384</v>
      </c>
      <c r="B314" s="61" t="s">
        <v>385</v>
      </c>
      <c r="G314" s="266">
        <v>7795</v>
      </c>
      <c r="H314" s="251"/>
      <c r="I314" s="252"/>
      <c r="J314" s="250">
        <v>0</v>
      </c>
    </row>
    <row r="315" spans="1:10" ht="16.5">
      <c r="A315" s="59" t="s">
        <v>386</v>
      </c>
      <c r="B315" s="61" t="s">
        <v>387</v>
      </c>
      <c r="G315" s="266">
        <v>7800</v>
      </c>
      <c r="H315" s="249" t="s">
        <v>1388</v>
      </c>
      <c r="I315" s="250"/>
      <c r="J315" s="250">
        <v>0</v>
      </c>
    </row>
    <row r="316" spans="1:10" ht="16.5">
      <c r="A316" s="59" t="s">
        <v>388</v>
      </c>
      <c r="B316" s="61" t="s">
        <v>389</v>
      </c>
      <c r="G316" s="266">
        <v>7801</v>
      </c>
      <c r="H316" s="249" t="s">
        <v>1389</v>
      </c>
      <c r="I316" s="250">
        <v>65664</v>
      </c>
      <c r="J316" s="250">
        <v>9850</v>
      </c>
    </row>
    <row r="317" spans="1:10" ht="16.5">
      <c r="A317" s="59" t="s">
        <v>390</v>
      </c>
      <c r="B317" s="61" t="s">
        <v>391</v>
      </c>
      <c r="G317" s="266">
        <v>7802</v>
      </c>
      <c r="H317" s="249" t="s">
        <v>1390</v>
      </c>
      <c r="I317" s="250">
        <v>390251</v>
      </c>
      <c r="J317" s="250">
        <v>58538</v>
      </c>
    </row>
    <row r="318" spans="1:10" ht="16.5">
      <c r="A318" s="59" t="s">
        <v>392</v>
      </c>
      <c r="B318" s="61" t="s">
        <v>393</v>
      </c>
      <c r="G318" s="266">
        <v>7803</v>
      </c>
      <c r="H318" s="249" t="s">
        <v>1391</v>
      </c>
      <c r="I318" s="250">
        <v>363070</v>
      </c>
      <c r="J318" s="250">
        <v>54461</v>
      </c>
    </row>
    <row r="319" spans="1:10" ht="16.5">
      <c r="A319" s="59" t="s">
        <v>394</v>
      </c>
      <c r="B319" s="61" t="s">
        <v>395</v>
      </c>
      <c r="G319" s="266">
        <v>7804</v>
      </c>
      <c r="H319" s="249" t="s">
        <v>1392</v>
      </c>
      <c r="I319" s="250">
        <v>657062</v>
      </c>
      <c r="J319" s="250">
        <v>98559</v>
      </c>
    </row>
    <row r="320" spans="1:10" ht="16.5">
      <c r="A320" s="59" t="s">
        <v>396</v>
      </c>
      <c r="B320" s="61" t="s">
        <v>397</v>
      </c>
      <c r="G320" s="266">
        <v>7805</v>
      </c>
      <c r="H320" s="255" t="s">
        <v>1167</v>
      </c>
      <c r="I320" s="256">
        <v>1087169</v>
      </c>
      <c r="J320" s="250">
        <v>163075</v>
      </c>
    </row>
    <row r="321" spans="1:10" ht="17.25" thickBot="1">
      <c r="A321" s="59" t="s">
        <v>398</v>
      </c>
      <c r="B321" s="61" t="s">
        <v>399</v>
      </c>
      <c r="G321" s="266">
        <v>7895</v>
      </c>
      <c r="H321" s="257"/>
      <c r="I321" s="258"/>
      <c r="J321" s="250">
        <v>0</v>
      </c>
    </row>
    <row r="322" spans="1:10" ht="18" thickBot="1" thickTop="1">
      <c r="A322" s="59" t="s">
        <v>400</v>
      </c>
      <c r="B322" s="61" t="s">
        <v>401</v>
      </c>
      <c r="G322" s="136"/>
      <c r="H322" s="259" t="s">
        <v>1393</v>
      </c>
      <c r="I322" s="260">
        <v>100000000</v>
      </c>
      <c r="J322" s="260">
        <v>15000000</v>
      </c>
    </row>
    <row r="323" spans="1:10" ht="17.25" thickTop="1">
      <c r="A323" s="59" t="s">
        <v>402</v>
      </c>
      <c r="B323" s="62" t="s">
        <v>403</v>
      </c>
      <c r="G323" s="136"/>
      <c r="H323" s="261"/>
      <c r="I323" s="262"/>
      <c r="J323" s="262"/>
    </row>
    <row r="324" spans="1:10" ht="16.5">
      <c r="A324" s="59" t="s">
        <v>404</v>
      </c>
      <c r="B324" s="62" t="s">
        <v>405</v>
      </c>
      <c r="G324" s="136"/>
      <c r="H324" s="261"/>
      <c r="I324" s="262"/>
      <c r="J324" s="263">
        <v>15000000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10" ht="18">
      <c r="A364" s="76"/>
      <c r="B364" s="77" t="s">
        <v>483</v>
      </c>
      <c r="G364" s="75"/>
      <c r="H364" s="75"/>
      <c r="I364" s="75"/>
      <c r="J364" s="75"/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6" ht="18">
      <c r="A380" s="79" t="s">
        <v>513</v>
      </c>
      <c r="B380" s="83" t="s">
        <v>514</v>
      </c>
      <c r="C380" s="85" t="s">
        <v>515</v>
      </c>
      <c r="E380" s="86"/>
      <c r="F380" s="86"/>
    </row>
    <row r="381" spans="1:6" ht="18">
      <c r="A381" s="79" t="s">
        <v>516</v>
      </c>
      <c r="B381" s="82" t="s">
        <v>517</v>
      </c>
      <c r="C381" s="85" t="s">
        <v>515</v>
      </c>
      <c r="E381" s="86"/>
      <c r="F381" s="86"/>
    </row>
    <row r="382" spans="1:6" ht="18">
      <c r="A382" s="79" t="s">
        <v>518</v>
      </c>
      <c r="B382" s="83" t="s">
        <v>519</v>
      </c>
      <c r="C382" s="85" t="s">
        <v>515</v>
      </c>
      <c r="E382" s="86"/>
      <c r="F382" s="86"/>
    </row>
    <row r="383" spans="1:6" ht="18">
      <c r="A383" s="79" t="s">
        <v>520</v>
      </c>
      <c r="B383" s="83" t="s">
        <v>521</v>
      </c>
      <c r="C383" s="85" t="s">
        <v>515</v>
      </c>
      <c r="E383" s="86"/>
      <c r="F383" s="86"/>
    </row>
    <row r="384" spans="1:6" ht="18">
      <c r="A384" s="79" t="s">
        <v>522</v>
      </c>
      <c r="B384" s="83" t="s">
        <v>523</v>
      </c>
      <c r="C384" s="85" t="s">
        <v>515</v>
      </c>
      <c r="E384" s="86"/>
      <c r="F384" s="86"/>
    </row>
    <row r="385" spans="1:6" ht="18">
      <c r="A385" s="79" t="s">
        <v>524</v>
      </c>
      <c r="B385" s="83" t="s">
        <v>525</v>
      </c>
      <c r="C385" s="85" t="s">
        <v>515</v>
      </c>
      <c r="E385" s="86"/>
      <c r="F385" s="86"/>
    </row>
    <row r="386" spans="1:6" ht="18">
      <c r="A386" s="79" t="s">
        <v>526</v>
      </c>
      <c r="B386" s="83" t="s">
        <v>527</v>
      </c>
      <c r="C386" s="85" t="s">
        <v>515</v>
      </c>
      <c r="E386" s="86"/>
      <c r="F386" s="86"/>
    </row>
    <row r="387" spans="1:6" ht="18">
      <c r="A387" s="79" t="s">
        <v>528</v>
      </c>
      <c r="B387" s="83" t="s">
        <v>529</v>
      </c>
      <c r="C387" s="85" t="s">
        <v>515</v>
      </c>
      <c r="E387" s="86"/>
      <c r="F387" s="86"/>
    </row>
    <row r="388" spans="1:6" ht="18">
      <c r="A388" s="79" t="s">
        <v>530</v>
      </c>
      <c r="B388" s="83" t="s">
        <v>531</v>
      </c>
      <c r="C388" s="85" t="s">
        <v>515</v>
      </c>
      <c r="E388" s="86"/>
      <c r="F388" s="86"/>
    </row>
    <row r="389" spans="1:6" ht="18">
      <c r="A389" s="79" t="s">
        <v>532</v>
      </c>
      <c r="B389" s="82" t="s">
        <v>533</v>
      </c>
      <c r="C389" s="85" t="s">
        <v>515</v>
      </c>
      <c r="E389" s="86"/>
      <c r="F389" s="86"/>
    </row>
    <row r="390" spans="1:6" ht="18">
      <c r="A390" s="79" t="s">
        <v>534</v>
      </c>
      <c r="B390" s="83" t="s">
        <v>535</v>
      </c>
      <c r="C390" s="85" t="s">
        <v>515</v>
      </c>
      <c r="E390" s="86"/>
      <c r="F390" s="86"/>
    </row>
    <row r="391" spans="1:6" ht="18">
      <c r="A391" s="79" t="s">
        <v>536</v>
      </c>
      <c r="B391" s="82" t="s">
        <v>537</v>
      </c>
      <c r="C391" s="85" t="s">
        <v>515</v>
      </c>
      <c r="E391" s="86"/>
      <c r="F391" s="86"/>
    </row>
    <row r="392" spans="1:6" ht="18">
      <c r="A392" s="79" t="s">
        <v>538</v>
      </c>
      <c r="B392" s="82" t="s">
        <v>539</v>
      </c>
      <c r="C392" s="85" t="s">
        <v>515</v>
      </c>
      <c r="E392" s="86"/>
      <c r="F392" s="86"/>
    </row>
    <row r="393" spans="1:6" ht="18">
      <c r="A393" s="79" t="s">
        <v>540</v>
      </c>
      <c r="B393" s="82" t="s">
        <v>541</v>
      </c>
      <c r="C393" s="85" t="s">
        <v>515</v>
      </c>
      <c r="E393" s="86"/>
      <c r="F393" s="86"/>
    </row>
    <row r="394" spans="1:6" ht="18">
      <c r="A394" s="79" t="s">
        <v>542</v>
      </c>
      <c r="B394" s="82" t="s">
        <v>543</v>
      </c>
      <c r="C394" s="85" t="s">
        <v>515</v>
      </c>
      <c r="E394" s="86"/>
      <c r="F394" s="86"/>
    </row>
    <row r="395" spans="1:6" ht="18">
      <c r="A395" s="79" t="s">
        <v>544</v>
      </c>
      <c r="B395" s="82" t="s">
        <v>545</v>
      </c>
      <c r="C395" s="85" t="s">
        <v>515</v>
      </c>
      <c r="E395" s="86"/>
      <c r="F395" s="86"/>
    </row>
    <row r="396" spans="1:6" ht="18">
      <c r="A396" s="79" t="s">
        <v>546</v>
      </c>
      <c r="B396" s="82" t="s">
        <v>547</v>
      </c>
      <c r="C396" s="85" t="s">
        <v>515</v>
      </c>
      <c r="E396" s="86"/>
      <c r="F396" s="86"/>
    </row>
    <row r="397" spans="1:6" ht="18">
      <c r="A397" s="79" t="s">
        <v>548</v>
      </c>
      <c r="B397" s="82" t="s">
        <v>549</v>
      </c>
      <c r="C397" s="85" t="s">
        <v>515</v>
      </c>
      <c r="E397" s="86"/>
      <c r="F397" s="86"/>
    </row>
    <row r="398" spans="1:6" ht="18">
      <c r="A398" s="79" t="s">
        <v>550</v>
      </c>
      <c r="B398" s="82" t="s">
        <v>551</v>
      </c>
      <c r="C398" s="85" t="s">
        <v>515</v>
      </c>
      <c r="E398" s="86"/>
      <c r="F398" s="86"/>
    </row>
    <row r="399" spans="1:6" ht="18">
      <c r="A399" s="79" t="s">
        <v>552</v>
      </c>
      <c r="B399" s="87" t="s">
        <v>553</v>
      </c>
      <c r="C399" s="85" t="s">
        <v>515</v>
      </c>
      <c r="E399" s="86"/>
      <c r="F399" s="86"/>
    </row>
    <row r="400" spans="1:6" ht="18">
      <c r="A400" s="79" t="s">
        <v>554</v>
      </c>
      <c r="B400" s="88" t="s">
        <v>555</v>
      </c>
      <c r="C400" s="85" t="s">
        <v>515</v>
      </c>
      <c r="E400" s="86"/>
      <c r="F400" s="86"/>
    </row>
    <row r="401" spans="1:6" ht="18">
      <c r="A401" s="89" t="s">
        <v>556</v>
      </c>
      <c r="B401" s="90" t="s">
        <v>557</v>
      </c>
      <c r="C401" s="85" t="s">
        <v>515</v>
      </c>
      <c r="E401" s="86"/>
      <c r="F401" s="86"/>
    </row>
    <row r="402" spans="1:6" ht="18">
      <c r="A402" s="76" t="s">
        <v>515</v>
      </c>
      <c r="B402" s="91" t="s">
        <v>558</v>
      </c>
      <c r="C402" s="85" t="s">
        <v>515</v>
      </c>
      <c r="E402" s="86"/>
      <c r="F402" s="86"/>
    </row>
    <row r="403" spans="1:6" ht="18">
      <c r="A403" s="92" t="s">
        <v>559</v>
      </c>
      <c r="B403" s="93" t="s">
        <v>560</v>
      </c>
      <c r="C403" s="85" t="s">
        <v>515</v>
      </c>
      <c r="E403" s="86"/>
      <c r="F403" s="86"/>
    </row>
    <row r="404" spans="1:6" ht="18">
      <c r="A404" s="79" t="s">
        <v>561</v>
      </c>
      <c r="B404" s="66" t="s">
        <v>562</v>
      </c>
      <c r="C404" s="85" t="s">
        <v>515</v>
      </c>
      <c r="E404" s="86"/>
      <c r="F404" s="86"/>
    </row>
    <row r="405" spans="1:6" ht="18">
      <c r="A405" s="94" t="s">
        <v>563</v>
      </c>
      <c r="B405" s="95" t="s">
        <v>564</v>
      </c>
      <c r="C405" s="85" t="s">
        <v>515</v>
      </c>
      <c r="E405" s="86"/>
      <c r="F405" s="86"/>
    </row>
    <row r="406" spans="1:6" ht="18">
      <c r="A406" s="96" t="s">
        <v>515</v>
      </c>
      <c r="B406" s="97" t="s">
        <v>565</v>
      </c>
      <c r="C406" s="85" t="s">
        <v>515</v>
      </c>
      <c r="E406" s="86"/>
      <c r="F406" s="86"/>
    </row>
    <row r="407" spans="1:6" ht="16.5">
      <c r="A407" s="59" t="s">
        <v>460</v>
      </c>
      <c r="B407" s="61" t="s">
        <v>461</v>
      </c>
      <c r="C407" s="85" t="s">
        <v>515</v>
      </c>
      <c r="E407" s="86"/>
      <c r="F407" s="86"/>
    </row>
    <row r="408" spans="1:6" ht="16.5">
      <c r="A408" s="59" t="s">
        <v>462</v>
      </c>
      <c r="B408" s="61" t="s">
        <v>463</v>
      </c>
      <c r="C408" s="85" t="s">
        <v>515</v>
      </c>
      <c r="E408" s="86"/>
      <c r="F408" s="86"/>
    </row>
    <row r="409" spans="1:6" ht="16.5">
      <c r="A409" s="98" t="s">
        <v>464</v>
      </c>
      <c r="B409" s="99" t="s">
        <v>465</v>
      </c>
      <c r="C409" s="85" t="s">
        <v>515</v>
      </c>
      <c r="E409" s="86"/>
      <c r="F409" s="86"/>
    </row>
    <row r="410" spans="1:6" ht="18">
      <c r="A410" s="76" t="s">
        <v>515</v>
      </c>
      <c r="B410" s="97" t="s">
        <v>566</v>
      </c>
      <c r="C410" s="85" t="s">
        <v>515</v>
      </c>
      <c r="E410" s="86"/>
      <c r="F410" s="86"/>
    </row>
    <row r="411" spans="1:6" ht="18">
      <c r="A411" s="92" t="s">
        <v>567</v>
      </c>
      <c r="B411" s="93" t="s">
        <v>568</v>
      </c>
      <c r="C411" s="85" t="s">
        <v>515</v>
      </c>
      <c r="E411" s="86"/>
      <c r="F411" s="86"/>
    </row>
    <row r="412" spans="1:6" ht="18">
      <c r="A412" s="92" t="s">
        <v>569</v>
      </c>
      <c r="B412" s="93" t="s">
        <v>570</v>
      </c>
      <c r="C412" s="85" t="s">
        <v>515</v>
      </c>
      <c r="E412" s="86"/>
      <c r="F412" s="86"/>
    </row>
    <row r="413" spans="1:6" ht="18">
      <c r="A413" s="92" t="s">
        <v>571</v>
      </c>
      <c r="B413" s="93" t="s">
        <v>572</v>
      </c>
      <c r="C413" s="85" t="s">
        <v>515</v>
      </c>
      <c r="E413" s="86"/>
      <c r="F413" s="86"/>
    </row>
    <row r="414" spans="1:6" ht="18.75" thickBot="1">
      <c r="A414" s="100" t="s">
        <v>573</v>
      </c>
      <c r="B414" s="101" t="s">
        <v>574</v>
      </c>
      <c r="C414" s="85" t="s">
        <v>515</v>
      </c>
      <c r="E414" s="86"/>
      <c r="F414" s="86"/>
    </row>
    <row r="415" spans="1:6" ht="17.25" thickBot="1">
      <c r="A415" s="102" t="s">
        <v>575</v>
      </c>
      <c r="B415" s="101" t="s">
        <v>576</v>
      </c>
      <c r="C415" s="85" t="s">
        <v>515</v>
      </c>
      <c r="E415" s="86"/>
      <c r="F415" s="86"/>
    </row>
    <row r="416" spans="1:6" ht="16.5">
      <c r="A416" s="102" t="s">
        <v>577</v>
      </c>
      <c r="B416" s="103" t="s">
        <v>578</v>
      </c>
      <c r="C416" s="85" t="s">
        <v>515</v>
      </c>
      <c r="E416" s="86"/>
      <c r="F416" s="86"/>
    </row>
    <row r="417" spans="1:6" ht="16.5">
      <c r="A417" s="59" t="s">
        <v>579</v>
      </c>
      <c r="B417" s="61" t="s">
        <v>580</v>
      </c>
      <c r="C417" s="85" t="s">
        <v>515</v>
      </c>
      <c r="E417" s="86"/>
      <c r="F417" s="86"/>
    </row>
    <row r="418" spans="1:6" ht="18.75" thickBot="1">
      <c r="A418" s="104" t="s">
        <v>581</v>
      </c>
      <c r="B418" s="105" t="s">
        <v>582</v>
      </c>
      <c r="C418" s="85" t="s">
        <v>515</v>
      </c>
      <c r="E418" s="86"/>
      <c r="F418" s="86"/>
    </row>
    <row r="419" spans="1:6" ht="16.5">
      <c r="A419" s="57" t="s">
        <v>583</v>
      </c>
      <c r="B419" s="106" t="s">
        <v>584</v>
      </c>
      <c r="C419" s="85" t="s">
        <v>515</v>
      </c>
      <c r="E419" s="86"/>
      <c r="F419" s="86"/>
    </row>
    <row r="420" spans="1:6" ht="16.5">
      <c r="A420" s="107" t="s">
        <v>585</v>
      </c>
      <c r="B420" s="61" t="s">
        <v>586</v>
      </c>
      <c r="C420" s="85" t="s">
        <v>515</v>
      </c>
      <c r="E420" s="86"/>
      <c r="F420" s="86"/>
    </row>
    <row r="421" spans="1:6" ht="16.5">
      <c r="A421" s="59" t="s">
        <v>587</v>
      </c>
      <c r="B421" s="108" t="s">
        <v>588</v>
      </c>
      <c r="C421" s="85" t="s">
        <v>515</v>
      </c>
      <c r="E421" s="86"/>
      <c r="F421" s="86"/>
    </row>
    <row r="422" spans="1:6" ht="17.25" thickBot="1">
      <c r="A422" s="71" t="s">
        <v>589</v>
      </c>
      <c r="B422" s="109" t="s">
        <v>590</v>
      </c>
      <c r="C422" s="85" t="s">
        <v>515</v>
      </c>
      <c r="E422" s="86"/>
      <c r="F422" s="86"/>
    </row>
    <row r="423" spans="1:6" ht="18">
      <c r="A423" s="79" t="s">
        <v>591</v>
      </c>
      <c r="B423" s="110" t="s">
        <v>592</v>
      </c>
      <c r="C423" s="85" t="s">
        <v>515</v>
      </c>
      <c r="E423" s="86"/>
      <c r="F423" s="86"/>
    </row>
    <row r="424" spans="1:6" ht="18">
      <c r="A424" s="79" t="s">
        <v>593</v>
      </c>
      <c r="B424" s="111" t="s">
        <v>594</v>
      </c>
      <c r="C424" s="85" t="s">
        <v>515</v>
      </c>
      <c r="E424" s="86"/>
      <c r="F424" s="86"/>
    </row>
    <row r="425" spans="1:6" ht="18">
      <c r="A425" s="79" t="s">
        <v>595</v>
      </c>
      <c r="B425" s="112" t="s">
        <v>596</v>
      </c>
      <c r="C425" s="85" t="s">
        <v>515</v>
      </c>
      <c r="E425" s="86"/>
      <c r="F425" s="86"/>
    </row>
    <row r="426" spans="1:6" ht="18">
      <c r="A426" s="79" t="s">
        <v>597</v>
      </c>
      <c r="B426" s="111" t="s">
        <v>598</v>
      </c>
      <c r="C426" s="85" t="s">
        <v>515</v>
      </c>
      <c r="E426" s="86"/>
      <c r="F426" s="86"/>
    </row>
    <row r="427" spans="1:6" ht="18">
      <c r="A427" s="79" t="s">
        <v>599</v>
      </c>
      <c r="B427" s="111" t="s">
        <v>600</v>
      </c>
      <c r="C427" s="85" t="s">
        <v>515</v>
      </c>
      <c r="E427" s="86"/>
      <c r="F427" s="86"/>
    </row>
    <row r="428" spans="1:6" ht="18">
      <c r="A428" s="79" t="s">
        <v>601</v>
      </c>
      <c r="B428" s="113" t="s">
        <v>602</v>
      </c>
      <c r="C428" s="85" t="s">
        <v>515</v>
      </c>
      <c r="E428" s="86"/>
      <c r="F428" s="86"/>
    </row>
    <row r="429" spans="1:6" ht="18">
      <c r="A429" s="79" t="s">
        <v>603</v>
      </c>
      <c r="B429" s="113" t="s">
        <v>604</v>
      </c>
      <c r="C429" s="85" t="s">
        <v>515</v>
      </c>
      <c r="E429" s="86"/>
      <c r="F429" s="86"/>
    </row>
    <row r="430" spans="1:6" ht="18">
      <c r="A430" s="79" t="s">
        <v>605</v>
      </c>
      <c r="B430" s="113" t="s">
        <v>606</v>
      </c>
      <c r="C430" s="85" t="s">
        <v>515</v>
      </c>
      <c r="E430" s="86"/>
      <c r="F430" s="86"/>
    </row>
    <row r="431" spans="1:6" ht="18">
      <c r="A431" s="79" t="s">
        <v>607</v>
      </c>
      <c r="B431" s="113" t="s">
        <v>608</v>
      </c>
      <c r="C431" s="85" t="s">
        <v>515</v>
      </c>
      <c r="E431" s="86"/>
      <c r="F431" s="86"/>
    </row>
    <row r="432" spans="1:6" ht="18">
      <c r="A432" s="79" t="s">
        <v>609</v>
      </c>
      <c r="B432" s="113" t="s">
        <v>610</v>
      </c>
      <c r="C432" s="85" t="s">
        <v>515</v>
      </c>
      <c r="E432" s="86"/>
      <c r="F432" s="86"/>
    </row>
    <row r="433" spans="1:6" ht="18">
      <c r="A433" s="79" t="s">
        <v>611</v>
      </c>
      <c r="B433" s="111" t="s">
        <v>612</v>
      </c>
      <c r="C433" s="85" t="s">
        <v>515</v>
      </c>
      <c r="E433" s="86"/>
      <c r="F433" s="86"/>
    </row>
    <row r="434" spans="1:6" ht="18">
      <c r="A434" s="79" t="s">
        <v>613</v>
      </c>
      <c r="B434" s="111" t="s">
        <v>614</v>
      </c>
      <c r="C434" s="85" t="s">
        <v>515</v>
      </c>
      <c r="E434" s="86"/>
      <c r="F434" s="86"/>
    </row>
    <row r="435" spans="1:6" ht="18">
      <c r="A435" s="79" t="s">
        <v>615</v>
      </c>
      <c r="B435" s="111" t="s">
        <v>616</v>
      </c>
      <c r="C435" s="85" t="s">
        <v>515</v>
      </c>
      <c r="E435" s="86"/>
      <c r="F435" s="86"/>
    </row>
    <row r="436" spans="1:6" ht="18.75" thickBot="1">
      <c r="A436" s="79" t="s">
        <v>617</v>
      </c>
      <c r="B436" s="114" t="s">
        <v>618</v>
      </c>
      <c r="C436" s="85" t="s">
        <v>515</v>
      </c>
      <c r="E436" s="86"/>
      <c r="F436" s="86"/>
    </row>
    <row r="437" spans="1:6" ht="18">
      <c r="A437" s="79" t="s">
        <v>619</v>
      </c>
      <c r="B437" s="110" t="s">
        <v>620</v>
      </c>
      <c r="C437" s="85" t="s">
        <v>515</v>
      </c>
      <c r="E437" s="86"/>
      <c r="F437" s="86"/>
    </row>
    <row r="438" spans="1:6" ht="18">
      <c r="A438" s="79" t="s">
        <v>621</v>
      </c>
      <c r="B438" s="112" t="s">
        <v>622</v>
      </c>
      <c r="C438" s="85" t="s">
        <v>515</v>
      </c>
      <c r="E438" s="86"/>
      <c r="F438" s="86"/>
    </row>
    <row r="439" spans="1:6" ht="18">
      <c r="A439" s="79" t="s">
        <v>623</v>
      </c>
      <c r="B439" s="111" t="s">
        <v>624</v>
      </c>
      <c r="C439" s="85" t="s">
        <v>515</v>
      </c>
      <c r="E439" s="86"/>
      <c r="F439" s="86"/>
    </row>
    <row r="440" spans="1:6" ht="18">
      <c r="A440" s="79" t="s">
        <v>625</v>
      </c>
      <c r="B440" s="111" t="s">
        <v>626</v>
      </c>
      <c r="C440" s="85" t="s">
        <v>515</v>
      </c>
      <c r="E440" s="86"/>
      <c r="F440" s="86"/>
    </row>
    <row r="441" spans="1:6" ht="18">
      <c r="A441" s="79" t="s">
        <v>627</v>
      </c>
      <c r="B441" s="111" t="s">
        <v>628</v>
      </c>
      <c r="C441" s="85" t="s">
        <v>515</v>
      </c>
      <c r="E441" s="86"/>
      <c r="F441" s="86"/>
    </row>
    <row r="442" spans="1:6" ht="18">
      <c r="A442" s="79" t="s">
        <v>629</v>
      </c>
      <c r="B442" s="111" t="s">
        <v>630</v>
      </c>
      <c r="C442" s="85" t="s">
        <v>515</v>
      </c>
      <c r="E442" s="86"/>
      <c r="F442" s="86"/>
    </row>
    <row r="443" spans="1:6" ht="18">
      <c r="A443" s="79" t="s">
        <v>631</v>
      </c>
      <c r="B443" s="111" t="s">
        <v>632</v>
      </c>
      <c r="C443" s="85" t="s">
        <v>515</v>
      </c>
      <c r="E443" s="86"/>
      <c r="F443" s="86"/>
    </row>
    <row r="444" spans="1:6" ht="18">
      <c r="A444" s="79" t="s">
        <v>633</v>
      </c>
      <c r="B444" s="111" t="s">
        <v>634</v>
      </c>
      <c r="C444" s="85" t="s">
        <v>515</v>
      </c>
      <c r="E444" s="86"/>
      <c r="F444" s="86"/>
    </row>
    <row r="445" spans="1:6" ht="18">
      <c r="A445" s="79" t="s">
        <v>635</v>
      </c>
      <c r="B445" s="111" t="s">
        <v>636</v>
      </c>
      <c r="C445" s="85" t="s">
        <v>515</v>
      </c>
      <c r="E445" s="86"/>
      <c r="F445" s="86"/>
    </row>
    <row r="446" spans="1:6" ht="18">
      <c r="A446" s="79" t="s">
        <v>637</v>
      </c>
      <c r="B446" s="111" t="s">
        <v>638</v>
      </c>
      <c r="C446" s="85" t="s">
        <v>515</v>
      </c>
      <c r="E446" s="86"/>
      <c r="F446" s="86"/>
    </row>
    <row r="447" spans="1:6" ht="18">
      <c r="A447" s="79" t="s">
        <v>639</v>
      </c>
      <c r="B447" s="111" t="s">
        <v>640</v>
      </c>
      <c r="C447" s="85" t="s">
        <v>515</v>
      </c>
      <c r="E447" s="86"/>
      <c r="F447" s="86"/>
    </row>
    <row r="448" spans="1:6" ht="18">
      <c r="A448" s="79" t="s">
        <v>641</v>
      </c>
      <c r="B448" s="111" t="s">
        <v>642</v>
      </c>
      <c r="C448" s="85" t="s">
        <v>515</v>
      </c>
      <c r="E448" s="86"/>
      <c r="F448" s="86"/>
    </row>
    <row r="449" spans="1:6" ht="18.75" thickBot="1">
      <c r="A449" s="79" t="s">
        <v>643</v>
      </c>
      <c r="B449" s="114" t="s">
        <v>644</v>
      </c>
      <c r="C449" s="85" t="s">
        <v>515</v>
      </c>
      <c r="E449" s="86"/>
      <c r="F449" s="86"/>
    </row>
    <row r="450" spans="1:6" ht="18">
      <c r="A450" s="79" t="s">
        <v>645</v>
      </c>
      <c r="B450" s="110" t="s">
        <v>646</v>
      </c>
      <c r="C450" s="85" t="s">
        <v>515</v>
      </c>
      <c r="E450" s="86"/>
      <c r="F450" s="86"/>
    </row>
    <row r="451" spans="1:6" ht="18">
      <c r="A451" s="79" t="s">
        <v>647</v>
      </c>
      <c r="B451" s="111" t="s">
        <v>648</v>
      </c>
      <c r="C451" s="85" t="s">
        <v>515</v>
      </c>
      <c r="E451" s="86"/>
      <c r="F451" s="86"/>
    </row>
    <row r="452" spans="1:6" ht="18">
      <c r="A452" s="79" t="s">
        <v>649</v>
      </c>
      <c r="B452" s="111" t="s">
        <v>650</v>
      </c>
      <c r="C452" s="85" t="s">
        <v>515</v>
      </c>
      <c r="E452" s="86"/>
      <c r="F452" s="86"/>
    </row>
    <row r="453" spans="1:6" ht="18">
      <c r="A453" s="79" t="s">
        <v>651</v>
      </c>
      <c r="B453" s="111" t="s">
        <v>652</v>
      </c>
      <c r="C453" s="85" t="s">
        <v>515</v>
      </c>
      <c r="E453" s="86"/>
      <c r="F453" s="86"/>
    </row>
    <row r="454" spans="1:6" ht="18">
      <c r="A454" s="79" t="s">
        <v>653</v>
      </c>
      <c r="B454" s="112" t="s">
        <v>654</v>
      </c>
      <c r="C454" s="85" t="s">
        <v>515</v>
      </c>
      <c r="E454" s="86"/>
      <c r="F454" s="86"/>
    </row>
    <row r="455" spans="1:6" ht="18">
      <c r="A455" s="79" t="s">
        <v>655</v>
      </c>
      <c r="B455" s="111" t="s">
        <v>656</v>
      </c>
      <c r="C455" s="85" t="s">
        <v>515</v>
      </c>
      <c r="E455" s="86"/>
      <c r="F455" s="86"/>
    </row>
    <row r="456" spans="1:6" ht="18">
      <c r="A456" s="79" t="s">
        <v>657</v>
      </c>
      <c r="B456" s="111" t="s">
        <v>658</v>
      </c>
      <c r="C456" s="85" t="s">
        <v>515</v>
      </c>
      <c r="E456" s="86"/>
      <c r="F456" s="86"/>
    </row>
    <row r="457" spans="1:6" ht="18">
      <c r="A457" s="79" t="s">
        <v>659</v>
      </c>
      <c r="B457" s="111" t="s">
        <v>660</v>
      </c>
      <c r="C457" s="85" t="s">
        <v>515</v>
      </c>
      <c r="E457" s="86"/>
      <c r="F457" s="86"/>
    </row>
    <row r="458" spans="1:6" ht="18">
      <c r="A458" s="79" t="s">
        <v>661</v>
      </c>
      <c r="B458" s="111" t="s">
        <v>662</v>
      </c>
      <c r="C458" s="85" t="s">
        <v>515</v>
      </c>
      <c r="E458" s="86"/>
      <c r="F458" s="86"/>
    </row>
    <row r="459" spans="1:6" ht="18">
      <c r="A459" s="79" t="s">
        <v>663</v>
      </c>
      <c r="B459" s="111" t="s">
        <v>664</v>
      </c>
      <c r="C459" s="85" t="s">
        <v>515</v>
      </c>
      <c r="E459" s="86"/>
      <c r="F459" s="86"/>
    </row>
    <row r="460" spans="1:6" ht="18">
      <c r="A460" s="79" t="s">
        <v>665</v>
      </c>
      <c r="B460" s="111" t="s">
        <v>666</v>
      </c>
      <c r="C460" s="85" t="s">
        <v>515</v>
      </c>
      <c r="E460" s="86"/>
      <c r="F460" s="86"/>
    </row>
    <row r="461" spans="1:6" ht="18.75" thickBot="1">
      <c r="A461" s="79" t="s">
        <v>667</v>
      </c>
      <c r="B461" s="114" t="s">
        <v>668</v>
      </c>
      <c r="C461" s="85" t="s">
        <v>515</v>
      </c>
      <c r="E461" s="86"/>
      <c r="F461" s="86"/>
    </row>
    <row r="462" spans="1:6" ht="18">
      <c r="A462" s="79" t="s">
        <v>669</v>
      </c>
      <c r="B462" s="115" t="s">
        <v>670</v>
      </c>
      <c r="C462" s="85" t="s">
        <v>515</v>
      </c>
      <c r="E462" s="86"/>
      <c r="F462" s="86"/>
    </row>
    <row r="463" spans="1:6" ht="18">
      <c r="A463" s="79" t="s">
        <v>671</v>
      </c>
      <c r="B463" s="111" t="s">
        <v>672</v>
      </c>
      <c r="C463" s="85" t="s">
        <v>515</v>
      </c>
      <c r="E463" s="86"/>
      <c r="F463" s="86"/>
    </row>
    <row r="464" spans="1:6" ht="18">
      <c r="A464" s="79" t="s">
        <v>673</v>
      </c>
      <c r="B464" s="111" t="s">
        <v>674</v>
      </c>
      <c r="C464" s="85" t="s">
        <v>515</v>
      </c>
      <c r="E464" s="86"/>
      <c r="F464" s="86"/>
    </row>
    <row r="465" spans="1:6" ht="18">
      <c r="A465" s="79" t="s">
        <v>675</v>
      </c>
      <c r="B465" s="111" t="s">
        <v>676</v>
      </c>
      <c r="C465" s="85" t="s">
        <v>515</v>
      </c>
      <c r="E465" s="86"/>
      <c r="F465" s="86"/>
    </row>
    <row r="466" spans="1:6" ht="18">
      <c r="A466" s="79" t="s">
        <v>677</v>
      </c>
      <c r="B466" s="111" t="s">
        <v>678</v>
      </c>
      <c r="C466" s="85" t="s">
        <v>515</v>
      </c>
      <c r="E466" s="86"/>
      <c r="F466" s="86"/>
    </row>
    <row r="467" spans="1:6" ht="18">
      <c r="A467" s="79" t="s">
        <v>679</v>
      </c>
      <c r="B467" s="111" t="s">
        <v>680</v>
      </c>
      <c r="C467" s="85" t="s">
        <v>515</v>
      </c>
      <c r="E467" s="86"/>
      <c r="F467" s="86"/>
    </row>
    <row r="468" spans="1:6" ht="18">
      <c r="A468" s="79" t="s">
        <v>681</v>
      </c>
      <c r="B468" s="111" t="s">
        <v>682</v>
      </c>
      <c r="C468" s="85" t="s">
        <v>515</v>
      </c>
      <c r="E468" s="86"/>
      <c r="F468" s="86"/>
    </row>
    <row r="469" spans="1:6" ht="18">
      <c r="A469" s="79" t="s">
        <v>683</v>
      </c>
      <c r="B469" s="111" t="s">
        <v>684</v>
      </c>
      <c r="C469" s="85" t="s">
        <v>515</v>
      </c>
      <c r="E469" s="86"/>
      <c r="F469" s="86"/>
    </row>
    <row r="470" spans="1:6" ht="18">
      <c r="A470" s="79" t="s">
        <v>685</v>
      </c>
      <c r="B470" s="111" t="s">
        <v>686</v>
      </c>
      <c r="C470" s="85" t="s">
        <v>515</v>
      </c>
      <c r="E470" s="86"/>
      <c r="F470" s="86"/>
    </row>
    <row r="471" spans="1:6" ht="18.75" thickBot="1">
      <c r="A471" s="79" t="s">
        <v>687</v>
      </c>
      <c r="B471" s="114" t="s">
        <v>688</v>
      </c>
      <c r="C471" s="85" t="s">
        <v>515</v>
      </c>
      <c r="E471" s="86"/>
      <c r="F471" s="86"/>
    </row>
    <row r="472" spans="1:6" ht="18">
      <c r="A472" s="79" t="s">
        <v>689</v>
      </c>
      <c r="B472" s="110" t="s">
        <v>690</v>
      </c>
      <c r="C472" s="85" t="s">
        <v>515</v>
      </c>
      <c r="E472" s="86"/>
      <c r="F472" s="86"/>
    </row>
    <row r="473" spans="1:6" ht="18">
      <c r="A473" s="79" t="s">
        <v>691</v>
      </c>
      <c r="B473" s="111" t="s">
        <v>692</v>
      </c>
      <c r="C473" s="85" t="s">
        <v>515</v>
      </c>
      <c r="E473" s="86"/>
      <c r="F473" s="86"/>
    </row>
    <row r="474" spans="1:6" ht="18">
      <c r="A474" s="79" t="s">
        <v>693</v>
      </c>
      <c r="B474" s="111" t="s">
        <v>694</v>
      </c>
      <c r="C474" s="85" t="s">
        <v>515</v>
      </c>
      <c r="E474" s="86"/>
      <c r="F474" s="86"/>
    </row>
    <row r="475" spans="1:6" ht="18">
      <c r="A475" s="79" t="s">
        <v>695</v>
      </c>
      <c r="B475" s="112" t="s">
        <v>696</v>
      </c>
      <c r="C475" s="85" t="s">
        <v>515</v>
      </c>
      <c r="E475" s="86"/>
      <c r="F475" s="86"/>
    </row>
    <row r="476" spans="1:6" ht="18">
      <c r="A476" s="79" t="s">
        <v>697</v>
      </c>
      <c r="B476" s="111" t="s">
        <v>698</v>
      </c>
      <c r="C476" s="85" t="s">
        <v>515</v>
      </c>
      <c r="E476" s="86"/>
      <c r="F476" s="86"/>
    </row>
    <row r="477" spans="1:6" ht="18">
      <c r="A477" s="79" t="s">
        <v>699</v>
      </c>
      <c r="B477" s="111" t="s">
        <v>700</v>
      </c>
      <c r="C477" s="85" t="s">
        <v>515</v>
      </c>
      <c r="E477" s="86"/>
      <c r="F477" s="86"/>
    </row>
    <row r="478" spans="1:6" ht="18">
      <c r="A478" s="79" t="s">
        <v>701</v>
      </c>
      <c r="B478" s="111" t="s">
        <v>702</v>
      </c>
      <c r="C478" s="85" t="s">
        <v>515</v>
      </c>
      <c r="E478" s="86"/>
      <c r="F478" s="86"/>
    </row>
    <row r="479" spans="1:6" ht="18">
      <c r="A479" s="79" t="s">
        <v>703</v>
      </c>
      <c r="B479" s="111" t="s">
        <v>704</v>
      </c>
      <c r="C479" s="85" t="s">
        <v>515</v>
      </c>
      <c r="E479" s="86"/>
      <c r="F479" s="86"/>
    </row>
    <row r="480" spans="1:6" ht="18">
      <c r="A480" s="79" t="s">
        <v>705</v>
      </c>
      <c r="B480" s="111" t="s">
        <v>706</v>
      </c>
      <c r="C480" s="85" t="s">
        <v>515</v>
      </c>
      <c r="E480" s="86"/>
      <c r="F480" s="86"/>
    </row>
    <row r="481" spans="1:6" ht="18">
      <c r="A481" s="79" t="s">
        <v>707</v>
      </c>
      <c r="B481" s="111" t="s">
        <v>708</v>
      </c>
      <c r="C481" s="85" t="s">
        <v>515</v>
      </c>
      <c r="E481" s="86"/>
      <c r="F481" s="86"/>
    </row>
    <row r="482" spans="1:6" ht="18.75" thickBot="1">
      <c r="A482" s="79" t="s">
        <v>709</v>
      </c>
      <c r="B482" s="114" t="s">
        <v>710</v>
      </c>
      <c r="C482" s="85" t="s">
        <v>515</v>
      </c>
      <c r="E482" s="86"/>
      <c r="F482" s="86"/>
    </row>
    <row r="483" spans="1:6" ht="18">
      <c r="A483" s="79" t="s">
        <v>711</v>
      </c>
      <c r="B483" s="110" t="s">
        <v>712</v>
      </c>
      <c r="C483" s="85" t="s">
        <v>515</v>
      </c>
      <c r="E483" s="86"/>
      <c r="F483" s="86"/>
    </row>
    <row r="484" spans="1:6" ht="18">
      <c r="A484" s="79" t="s">
        <v>713</v>
      </c>
      <c r="B484" s="111" t="s">
        <v>714</v>
      </c>
      <c r="C484" s="85" t="s">
        <v>515</v>
      </c>
      <c r="E484" s="86"/>
      <c r="F484" s="86"/>
    </row>
    <row r="485" spans="1:6" ht="18">
      <c r="A485" s="79" t="s">
        <v>715</v>
      </c>
      <c r="B485" s="112" t="s">
        <v>716</v>
      </c>
      <c r="C485" s="85" t="s">
        <v>515</v>
      </c>
      <c r="E485" s="86"/>
      <c r="F485" s="86"/>
    </row>
    <row r="486" spans="1:6" ht="18">
      <c r="A486" s="79" t="s">
        <v>717</v>
      </c>
      <c r="B486" s="111" t="s">
        <v>718</v>
      </c>
      <c r="C486" s="85" t="s">
        <v>515</v>
      </c>
      <c r="E486" s="86"/>
      <c r="F486" s="86"/>
    </row>
    <row r="487" spans="1:6" ht="18">
      <c r="A487" s="79" t="s">
        <v>719</v>
      </c>
      <c r="B487" s="111" t="s">
        <v>720</v>
      </c>
      <c r="C487" s="85" t="s">
        <v>515</v>
      </c>
      <c r="E487" s="86"/>
      <c r="F487" s="86"/>
    </row>
    <row r="488" spans="1:6" ht="18">
      <c r="A488" s="79" t="s">
        <v>721</v>
      </c>
      <c r="B488" s="111" t="s">
        <v>722</v>
      </c>
      <c r="C488" s="85" t="s">
        <v>515</v>
      </c>
      <c r="E488" s="86"/>
      <c r="F488" s="86"/>
    </row>
    <row r="489" spans="1:6" ht="18">
      <c r="A489" s="79" t="s">
        <v>723</v>
      </c>
      <c r="B489" s="111" t="s">
        <v>724</v>
      </c>
      <c r="C489" s="85" t="s">
        <v>515</v>
      </c>
      <c r="E489" s="86"/>
      <c r="F489" s="86"/>
    </row>
    <row r="490" spans="1:6" ht="18">
      <c r="A490" s="79" t="s">
        <v>725</v>
      </c>
      <c r="B490" s="111" t="s">
        <v>726</v>
      </c>
      <c r="C490" s="85" t="s">
        <v>515</v>
      </c>
      <c r="E490" s="86"/>
      <c r="F490" s="86"/>
    </row>
    <row r="491" spans="1:6" ht="18">
      <c r="A491" s="79" t="s">
        <v>727</v>
      </c>
      <c r="B491" s="111" t="s">
        <v>728</v>
      </c>
      <c r="C491" s="85" t="s">
        <v>515</v>
      </c>
      <c r="E491" s="86"/>
      <c r="F491" s="86"/>
    </row>
    <row r="492" spans="1:6" ht="18.75" thickBot="1">
      <c r="A492" s="79" t="s">
        <v>729</v>
      </c>
      <c r="B492" s="114" t="s">
        <v>730</v>
      </c>
      <c r="C492" s="85" t="s">
        <v>515</v>
      </c>
      <c r="E492" s="86"/>
      <c r="F492" s="86"/>
    </row>
    <row r="493" spans="1:6" ht="18">
      <c r="A493" s="79" t="s">
        <v>731</v>
      </c>
      <c r="B493" s="115" t="s">
        <v>732</v>
      </c>
      <c r="C493" s="85" t="s">
        <v>515</v>
      </c>
      <c r="E493" s="86"/>
      <c r="F493" s="86"/>
    </row>
    <row r="494" spans="1:6" ht="18">
      <c r="A494" s="79" t="s">
        <v>733</v>
      </c>
      <c r="B494" s="111" t="s">
        <v>734</v>
      </c>
      <c r="C494" s="85" t="s">
        <v>515</v>
      </c>
      <c r="E494" s="86"/>
      <c r="F494" s="86"/>
    </row>
    <row r="495" spans="1:6" ht="18">
      <c r="A495" s="79" t="s">
        <v>735</v>
      </c>
      <c r="B495" s="111" t="s">
        <v>736</v>
      </c>
      <c r="C495" s="85" t="s">
        <v>515</v>
      </c>
      <c r="E495" s="86"/>
      <c r="F495" s="86"/>
    </row>
    <row r="496" spans="1:6" ht="18.75" thickBot="1">
      <c r="A496" s="79" t="s">
        <v>737</v>
      </c>
      <c r="B496" s="114" t="s">
        <v>738</v>
      </c>
      <c r="C496" s="85" t="s">
        <v>515</v>
      </c>
      <c r="E496" s="86"/>
      <c r="F496" s="86"/>
    </row>
    <row r="497" spans="1:6" ht="18">
      <c r="A497" s="79" t="s">
        <v>739</v>
      </c>
      <c r="B497" s="110" t="s">
        <v>740</v>
      </c>
      <c r="C497" s="85" t="s">
        <v>515</v>
      </c>
      <c r="E497" s="86"/>
      <c r="F497" s="86"/>
    </row>
    <row r="498" spans="1:6" ht="18">
      <c r="A498" s="79" t="s">
        <v>741</v>
      </c>
      <c r="B498" s="111" t="s">
        <v>742</v>
      </c>
      <c r="C498" s="85" t="s">
        <v>515</v>
      </c>
      <c r="E498" s="86"/>
      <c r="F498" s="86"/>
    </row>
    <row r="499" spans="1:6" ht="18">
      <c r="A499" s="79" t="s">
        <v>743</v>
      </c>
      <c r="B499" s="112" t="s">
        <v>744</v>
      </c>
      <c r="C499" s="85" t="s">
        <v>515</v>
      </c>
      <c r="E499" s="86"/>
      <c r="F499" s="86"/>
    </row>
    <row r="500" spans="1:6" ht="18">
      <c r="A500" s="79" t="s">
        <v>745</v>
      </c>
      <c r="B500" s="111" t="s">
        <v>746</v>
      </c>
      <c r="C500" s="85" t="s">
        <v>515</v>
      </c>
      <c r="E500" s="86"/>
      <c r="F500" s="86"/>
    </row>
    <row r="501" spans="1:6" ht="18">
      <c r="A501" s="79" t="s">
        <v>747</v>
      </c>
      <c r="B501" s="111" t="s">
        <v>748</v>
      </c>
      <c r="C501" s="85" t="s">
        <v>515</v>
      </c>
      <c r="E501" s="86"/>
      <c r="F501" s="86"/>
    </row>
    <row r="502" spans="1:6" ht="18">
      <c r="A502" s="79" t="s">
        <v>749</v>
      </c>
      <c r="B502" s="111" t="s">
        <v>750</v>
      </c>
      <c r="C502" s="85" t="s">
        <v>515</v>
      </c>
      <c r="E502" s="86"/>
      <c r="F502" s="86"/>
    </row>
    <row r="503" spans="1:6" ht="18">
      <c r="A503" s="79" t="s">
        <v>751</v>
      </c>
      <c r="B503" s="111" t="s">
        <v>752</v>
      </c>
      <c r="C503" s="85" t="s">
        <v>515</v>
      </c>
      <c r="E503" s="86"/>
      <c r="F503" s="86"/>
    </row>
    <row r="504" spans="1:6" ht="18.75" thickBot="1">
      <c r="A504" s="79" t="s">
        <v>753</v>
      </c>
      <c r="B504" s="114" t="s">
        <v>754</v>
      </c>
      <c r="C504" s="85" t="s">
        <v>515</v>
      </c>
      <c r="E504" s="86"/>
      <c r="F504" s="86"/>
    </row>
    <row r="505" spans="1:6" ht="18">
      <c r="A505" s="79" t="s">
        <v>755</v>
      </c>
      <c r="B505" s="110" t="s">
        <v>756</v>
      </c>
      <c r="C505" s="85" t="s">
        <v>515</v>
      </c>
      <c r="E505" s="86"/>
      <c r="F505" s="86"/>
    </row>
    <row r="506" spans="1:6" ht="18">
      <c r="A506" s="79" t="s">
        <v>757</v>
      </c>
      <c r="B506" s="111" t="s">
        <v>758</v>
      </c>
      <c r="C506" s="85" t="s">
        <v>515</v>
      </c>
      <c r="E506" s="86"/>
      <c r="F506" s="86"/>
    </row>
    <row r="507" spans="1:6" ht="18">
      <c r="A507" s="79" t="s">
        <v>759</v>
      </c>
      <c r="B507" s="111" t="s">
        <v>760</v>
      </c>
      <c r="C507" s="85" t="s">
        <v>515</v>
      </c>
      <c r="E507" s="86"/>
      <c r="F507" s="86"/>
    </row>
    <row r="508" spans="1:6" ht="18">
      <c r="A508" s="79" t="s">
        <v>761</v>
      </c>
      <c r="B508" s="111" t="s">
        <v>762</v>
      </c>
      <c r="C508" s="85" t="s">
        <v>515</v>
      </c>
      <c r="E508" s="86"/>
      <c r="F508" s="86"/>
    </row>
    <row r="509" spans="1:6" ht="18">
      <c r="A509" s="79" t="s">
        <v>763</v>
      </c>
      <c r="B509" s="112" t="s">
        <v>764</v>
      </c>
      <c r="C509" s="85" t="s">
        <v>515</v>
      </c>
      <c r="E509" s="86"/>
      <c r="F509" s="86"/>
    </row>
    <row r="510" spans="1:6" ht="18">
      <c r="A510" s="79" t="s">
        <v>765</v>
      </c>
      <c r="B510" s="111" t="s">
        <v>766</v>
      </c>
      <c r="C510" s="85" t="s">
        <v>515</v>
      </c>
      <c r="E510" s="86"/>
      <c r="F510" s="86"/>
    </row>
    <row r="511" spans="1:6" ht="18.75" thickBot="1">
      <c r="A511" s="79" t="s">
        <v>767</v>
      </c>
      <c r="B511" s="114" t="s">
        <v>768</v>
      </c>
      <c r="C511" s="85" t="s">
        <v>515</v>
      </c>
      <c r="E511" s="86"/>
      <c r="F511" s="86"/>
    </row>
    <row r="512" spans="1:6" ht="18">
      <c r="A512" s="79" t="s">
        <v>769</v>
      </c>
      <c r="B512" s="110" t="s">
        <v>770</v>
      </c>
      <c r="C512" s="85" t="s">
        <v>515</v>
      </c>
      <c r="E512" s="86"/>
      <c r="F512" s="86"/>
    </row>
    <row r="513" spans="1:6" ht="18">
      <c r="A513" s="79" t="s">
        <v>771</v>
      </c>
      <c r="B513" s="111" t="s">
        <v>772</v>
      </c>
      <c r="C513" s="85" t="s">
        <v>515</v>
      </c>
      <c r="E513" s="86"/>
      <c r="F513" s="86"/>
    </row>
    <row r="514" spans="1:6" ht="18">
      <c r="A514" s="79" t="s">
        <v>773</v>
      </c>
      <c r="B514" s="111" t="s">
        <v>774</v>
      </c>
      <c r="C514" s="85" t="s">
        <v>515</v>
      </c>
      <c r="E514" s="86"/>
      <c r="F514" s="86"/>
    </row>
    <row r="515" spans="1:6" ht="18">
      <c r="A515" s="79" t="s">
        <v>775</v>
      </c>
      <c r="B515" s="111" t="s">
        <v>776</v>
      </c>
      <c r="C515" s="85" t="s">
        <v>515</v>
      </c>
      <c r="E515" s="86"/>
      <c r="F515" s="86"/>
    </row>
    <row r="516" spans="1:6" ht="18">
      <c r="A516" s="79" t="s">
        <v>777</v>
      </c>
      <c r="B516" s="112" t="s">
        <v>778</v>
      </c>
      <c r="C516" s="85" t="s">
        <v>515</v>
      </c>
      <c r="E516" s="86"/>
      <c r="F516" s="86"/>
    </row>
    <row r="517" spans="1:6" ht="18">
      <c r="A517" s="79" t="s">
        <v>779</v>
      </c>
      <c r="B517" s="111" t="s">
        <v>780</v>
      </c>
      <c r="C517" s="85" t="s">
        <v>515</v>
      </c>
      <c r="E517" s="86"/>
      <c r="F517" s="86"/>
    </row>
    <row r="518" spans="1:6" ht="18">
      <c r="A518" s="79" t="s">
        <v>781</v>
      </c>
      <c r="B518" s="111" t="s">
        <v>782</v>
      </c>
      <c r="C518" s="85" t="s">
        <v>515</v>
      </c>
      <c r="E518" s="86"/>
      <c r="F518" s="86"/>
    </row>
    <row r="519" spans="1:6" ht="18">
      <c r="A519" s="79" t="s">
        <v>783</v>
      </c>
      <c r="B519" s="111" t="s">
        <v>784</v>
      </c>
      <c r="C519" s="85" t="s">
        <v>515</v>
      </c>
      <c r="E519" s="86"/>
      <c r="F519" s="86"/>
    </row>
    <row r="520" spans="1:6" ht="18.75" thickBot="1">
      <c r="A520" s="79" t="s">
        <v>785</v>
      </c>
      <c r="B520" s="114" t="s">
        <v>786</v>
      </c>
      <c r="C520" s="85" t="s">
        <v>515</v>
      </c>
      <c r="E520" s="86"/>
      <c r="F520" s="86"/>
    </row>
    <row r="521" spans="1:6" ht="18">
      <c r="A521" s="79" t="s">
        <v>787</v>
      </c>
      <c r="B521" s="110" t="s">
        <v>788</v>
      </c>
      <c r="C521" s="85" t="s">
        <v>515</v>
      </c>
      <c r="E521" s="86"/>
      <c r="F521" s="86"/>
    </row>
    <row r="522" spans="1:6" ht="18">
      <c r="A522" s="79" t="s">
        <v>789</v>
      </c>
      <c r="B522" s="111" t="s">
        <v>790</v>
      </c>
      <c r="C522" s="85" t="s">
        <v>515</v>
      </c>
      <c r="E522" s="86"/>
      <c r="F522" s="86"/>
    </row>
    <row r="523" spans="1:6" ht="18">
      <c r="A523" s="79" t="s">
        <v>791</v>
      </c>
      <c r="B523" s="112" t="s">
        <v>792</v>
      </c>
      <c r="C523" s="85" t="s">
        <v>515</v>
      </c>
      <c r="E523" s="86"/>
      <c r="F523" s="86"/>
    </row>
    <row r="524" spans="1:6" ht="18">
      <c r="A524" s="79" t="s">
        <v>793</v>
      </c>
      <c r="B524" s="111" t="s">
        <v>794</v>
      </c>
      <c r="C524" s="85" t="s">
        <v>515</v>
      </c>
      <c r="E524" s="86"/>
      <c r="F524" s="86"/>
    </row>
    <row r="525" spans="1:6" ht="18">
      <c r="A525" s="79" t="s">
        <v>795</v>
      </c>
      <c r="B525" s="111" t="s">
        <v>796</v>
      </c>
      <c r="C525" s="85" t="s">
        <v>515</v>
      </c>
      <c r="E525" s="86"/>
      <c r="F525" s="86"/>
    </row>
    <row r="526" spans="1:6" ht="18">
      <c r="A526" s="79" t="s">
        <v>797</v>
      </c>
      <c r="B526" s="111" t="s">
        <v>798</v>
      </c>
      <c r="C526" s="85" t="s">
        <v>515</v>
      </c>
      <c r="E526" s="86"/>
      <c r="F526" s="86"/>
    </row>
    <row r="527" spans="1:6" ht="18">
      <c r="A527" s="79" t="s">
        <v>799</v>
      </c>
      <c r="B527" s="111" t="s">
        <v>800</v>
      </c>
      <c r="C527" s="85" t="s">
        <v>515</v>
      </c>
      <c r="E527" s="86"/>
      <c r="F527" s="86"/>
    </row>
    <row r="528" spans="1:6" ht="18.75" thickBot="1">
      <c r="A528" s="79" t="s">
        <v>801</v>
      </c>
      <c r="B528" s="114" t="s">
        <v>802</v>
      </c>
      <c r="C528" s="85" t="s">
        <v>515</v>
      </c>
      <c r="E528" s="86"/>
      <c r="F528" s="86"/>
    </row>
    <row r="529" spans="1:6" ht="18">
      <c r="A529" s="79" t="s">
        <v>803</v>
      </c>
      <c r="B529" s="110" t="s">
        <v>804</v>
      </c>
      <c r="C529" s="85" t="s">
        <v>515</v>
      </c>
      <c r="E529" s="86"/>
      <c r="F529" s="86"/>
    </row>
    <row r="530" spans="1:6" ht="18">
      <c r="A530" s="79" t="s">
        <v>805</v>
      </c>
      <c r="B530" s="111" t="s">
        <v>806</v>
      </c>
      <c r="C530" s="85" t="s">
        <v>515</v>
      </c>
      <c r="E530" s="86"/>
      <c r="F530" s="86"/>
    </row>
    <row r="531" spans="1:6" ht="18">
      <c r="A531" s="79" t="s">
        <v>807</v>
      </c>
      <c r="B531" s="111" t="s">
        <v>808</v>
      </c>
      <c r="C531" s="85" t="s">
        <v>515</v>
      </c>
      <c r="E531" s="86"/>
      <c r="F531" s="86"/>
    </row>
    <row r="532" spans="1:6" ht="18">
      <c r="A532" s="79" t="s">
        <v>809</v>
      </c>
      <c r="B532" s="111" t="s">
        <v>810</v>
      </c>
      <c r="C532" s="85" t="s">
        <v>515</v>
      </c>
      <c r="E532" s="86"/>
      <c r="F532" s="86"/>
    </row>
    <row r="533" spans="1:6" ht="18">
      <c r="A533" s="79" t="s">
        <v>811</v>
      </c>
      <c r="B533" s="111" t="s">
        <v>812</v>
      </c>
      <c r="C533" s="85" t="s">
        <v>515</v>
      </c>
      <c r="E533" s="86"/>
      <c r="F533" s="86"/>
    </row>
    <row r="534" spans="1:6" ht="18">
      <c r="A534" s="79" t="s">
        <v>813</v>
      </c>
      <c r="B534" s="111" t="s">
        <v>814</v>
      </c>
      <c r="C534" s="85" t="s">
        <v>515</v>
      </c>
      <c r="E534" s="86"/>
      <c r="F534" s="86"/>
    </row>
    <row r="535" spans="1:6" ht="18">
      <c r="A535" s="79" t="s">
        <v>815</v>
      </c>
      <c r="B535" s="111" t="s">
        <v>816</v>
      </c>
      <c r="C535" s="85" t="s">
        <v>515</v>
      </c>
      <c r="E535" s="86"/>
      <c r="F535" s="86"/>
    </row>
    <row r="536" spans="1:6" ht="18">
      <c r="A536" s="79" t="s">
        <v>817</v>
      </c>
      <c r="B536" s="111" t="s">
        <v>818</v>
      </c>
      <c r="C536" s="85" t="s">
        <v>515</v>
      </c>
      <c r="E536" s="86"/>
      <c r="F536" s="86"/>
    </row>
    <row r="537" spans="1:6" ht="18">
      <c r="A537" s="79" t="s">
        <v>819</v>
      </c>
      <c r="B537" s="112" t="s">
        <v>820</v>
      </c>
      <c r="C537" s="85" t="s">
        <v>515</v>
      </c>
      <c r="E537" s="86"/>
      <c r="F537" s="86"/>
    </row>
    <row r="538" spans="1:6" ht="18">
      <c r="A538" s="79" t="s">
        <v>821</v>
      </c>
      <c r="B538" s="111" t="s">
        <v>822</v>
      </c>
      <c r="C538" s="85" t="s">
        <v>515</v>
      </c>
      <c r="E538" s="86"/>
      <c r="F538" s="86"/>
    </row>
    <row r="539" spans="1:6" ht="18.75" thickBot="1">
      <c r="A539" s="79" t="s">
        <v>823</v>
      </c>
      <c r="B539" s="114" t="s">
        <v>824</v>
      </c>
      <c r="C539" s="85" t="s">
        <v>515</v>
      </c>
      <c r="E539" s="86"/>
      <c r="F539" s="86"/>
    </row>
    <row r="540" spans="1:6" ht="18">
      <c r="A540" s="79" t="s">
        <v>825</v>
      </c>
      <c r="B540" s="110" t="s">
        <v>826</v>
      </c>
      <c r="C540" s="85" t="s">
        <v>515</v>
      </c>
      <c r="E540" s="86"/>
      <c r="F540" s="86"/>
    </row>
    <row r="541" spans="1:6" ht="18">
      <c r="A541" s="79" t="s">
        <v>827</v>
      </c>
      <c r="B541" s="111" t="s">
        <v>828</v>
      </c>
      <c r="C541" s="85" t="s">
        <v>515</v>
      </c>
      <c r="E541" s="86"/>
      <c r="F541" s="86"/>
    </row>
    <row r="542" spans="1:6" ht="18">
      <c r="A542" s="79" t="s">
        <v>829</v>
      </c>
      <c r="B542" s="111" t="s">
        <v>830</v>
      </c>
      <c r="C542" s="85" t="s">
        <v>515</v>
      </c>
      <c r="E542" s="86"/>
      <c r="F542" s="86"/>
    </row>
    <row r="543" spans="1:6" ht="18">
      <c r="A543" s="79" t="s">
        <v>831</v>
      </c>
      <c r="B543" s="111" t="s">
        <v>832</v>
      </c>
      <c r="C543" s="85" t="s">
        <v>515</v>
      </c>
      <c r="E543" s="86"/>
      <c r="F543" s="86"/>
    </row>
    <row r="544" spans="1:6" ht="18">
      <c r="A544" s="79" t="s">
        <v>833</v>
      </c>
      <c r="B544" s="111" t="s">
        <v>834</v>
      </c>
      <c r="C544" s="85" t="s">
        <v>515</v>
      </c>
      <c r="E544" s="86"/>
      <c r="F544" s="86"/>
    </row>
    <row r="545" spans="1:6" ht="18">
      <c r="A545" s="79" t="s">
        <v>835</v>
      </c>
      <c r="B545" s="112" t="s">
        <v>836</v>
      </c>
      <c r="C545" s="85" t="s">
        <v>515</v>
      </c>
      <c r="E545" s="86"/>
      <c r="F545" s="86"/>
    </row>
    <row r="546" spans="1:6" ht="18">
      <c r="A546" s="79" t="s">
        <v>837</v>
      </c>
      <c r="B546" s="111" t="s">
        <v>838</v>
      </c>
      <c r="C546" s="85" t="s">
        <v>515</v>
      </c>
      <c r="E546" s="86"/>
      <c r="F546" s="86"/>
    </row>
    <row r="547" spans="1:6" ht="18">
      <c r="A547" s="79" t="s">
        <v>839</v>
      </c>
      <c r="B547" s="111" t="s">
        <v>840</v>
      </c>
      <c r="C547" s="85" t="s">
        <v>515</v>
      </c>
      <c r="E547" s="86"/>
      <c r="F547" s="86"/>
    </row>
    <row r="548" spans="1:6" ht="18">
      <c r="A548" s="79" t="s">
        <v>841</v>
      </c>
      <c r="B548" s="111" t="s">
        <v>842</v>
      </c>
      <c r="C548" s="85" t="s">
        <v>515</v>
      </c>
      <c r="E548" s="86"/>
      <c r="F548" s="86"/>
    </row>
    <row r="549" spans="1:6" ht="18">
      <c r="A549" s="79" t="s">
        <v>843</v>
      </c>
      <c r="B549" s="111" t="s">
        <v>844</v>
      </c>
      <c r="C549" s="85" t="s">
        <v>515</v>
      </c>
      <c r="E549" s="86"/>
      <c r="F549" s="86"/>
    </row>
    <row r="550" spans="1:6" ht="18">
      <c r="A550" s="79" t="s">
        <v>845</v>
      </c>
      <c r="B550" s="116" t="s">
        <v>846</v>
      </c>
      <c r="C550" s="85" t="s">
        <v>515</v>
      </c>
      <c r="E550" s="86"/>
      <c r="F550" s="86"/>
    </row>
    <row r="551" spans="1:6" ht="18.75" thickBot="1">
      <c r="A551" s="79" t="s">
        <v>847</v>
      </c>
      <c r="B551" s="114" t="s">
        <v>848</v>
      </c>
      <c r="C551" s="85" t="s">
        <v>515</v>
      </c>
      <c r="E551" s="86"/>
      <c r="F551" s="86"/>
    </row>
    <row r="552" spans="1:6" ht="18">
      <c r="A552" s="79" t="s">
        <v>849</v>
      </c>
      <c r="B552" s="110" t="s">
        <v>850</v>
      </c>
      <c r="C552" s="85" t="s">
        <v>515</v>
      </c>
      <c r="E552" s="86"/>
      <c r="F552" s="86"/>
    </row>
    <row r="553" spans="1:6" ht="18">
      <c r="A553" s="79" t="s">
        <v>851</v>
      </c>
      <c r="B553" s="111" t="s">
        <v>852</v>
      </c>
      <c r="C553" s="85" t="s">
        <v>515</v>
      </c>
      <c r="E553" s="86"/>
      <c r="F553" s="86"/>
    </row>
    <row r="554" spans="1:6" ht="18">
      <c r="A554" s="79" t="s">
        <v>853</v>
      </c>
      <c r="B554" s="111" t="s">
        <v>854</v>
      </c>
      <c r="C554" s="85" t="s">
        <v>515</v>
      </c>
      <c r="E554" s="86"/>
      <c r="F554" s="86"/>
    </row>
    <row r="555" spans="1:6" ht="18">
      <c r="A555" s="79" t="s">
        <v>855</v>
      </c>
      <c r="B555" s="112" t="s">
        <v>856</v>
      </c>
      <c r="C555" s="85" t="s">
        <v>515</v>
      </c>
      <c r="E555" s="86"/>
      <c r="F555" s="86"/>
    </row>
    <row r="556" spans="1:6" ht="18">
      <c r="A556" s="79" t="s">
        <v>857</v>
      </c>
      <c r="B556" s="111" t="s">
        <v>858</v>
      </c>
      <c r="C556" s="85" t="s">
        <v>515</v>
      </c>
      <c r="E556" s="86"/>
      <c r="F556" s="86"/>
    </row>
    <row r="557" spans="1:6" ht="18.75" thickBot="1">
      <c r="A557" s="79" t="s">
        <v>859</v>
      </c>
      <c r="B557" s="114" t="s">
        <v>860</v>
      </c>
      <c r="C557" s="85" t="s">
        <v>515</v>
      </c>
      <c r="E557" s="86"/>
      <c r="F557" s="86"/>
    </row>
    <row r="558" spans="1:6" ht="18">
      <c r="A558" s="79" t="s">
        <v>861</v>
      </c>
      <c r="B558" s="117" t="s">
        <v>862</v>
      </c>
      <c r="C558" s="85" t="s">
        <v>515</v>
      </c>
      <c r="E558" s="86"/>
      <c r="F558" s="86"/>
    </row>
    <row r="559" spans="1:6" ht="18">
      <c r="A559" s="79" t="s">
        <v>863</v>
      </c>
      <c r="B559" s="111" t="s">
        <v>864</v>
      </c>
      <c r="C559" s="85" t="s">
        <v>515</v>
      </c>
      <c r="E559" s="86"/>
      <c r="F559" s="86"/>
    </row>
    <row r="560" spans="1:6" ht="18">
      <c r="A560" s="79" t="s">
        <v>865</v>
      </c>
      <c r="B560" s="111" t="s">
        <v>866</v>
      </c>
      <c r="C560" s="85" t="s">
        <v>515</v>
      </c>
      <c r="E560" s="86"/>
      <c r="F560" s="86"/>
    </row>
    <row r="561" spans="1:6" ht="18">
      <c r="A561" s="79" t="s">
        <v>867</v>
      </c>
      <c r="B561" s="111" t="s">
        <v>868</v>
      </c>
      <c r="C561" s="85" t="s">
        <v>515</v>
      </c>
      <c r="E561" s="86"/>
      <c r="F561" s="86"/>
    </row>
    <row r="562" spans="1:6" ht="18">
      <c r="A562" s="79" t="s">
        <v>869</v>
      </c>
      <c r="B562" s="111" t="s">
        <v>870</v>
      </c>
      <c r="C562" s="85" t="s">
        <v>515</v>
      </c>
      <c r="E562" s="86"/>
      <c r="F562" s="86"/>
    </row>
    <row r="563" spans="1:6" ht="18">
      <c r="A563" s="79" t="s">
        <v>871</v>
      </c>
      <c r="B563" s="111" t="s">
        <v>872</v>
      </c>
      <c r="C563" s="85" t="s">
        <v>515</v>
      </c>
      <c r="E563" s="86"/>
      <c r="F563" s="86"/>
    </row>
    <row r="564" spans="1:6" ht="18">
      <c r="A564" s="79" t="s">
        <v>873</v>
      </c>
      <c r="B564" s="111" t="s">
        <v>874</v>
      </c>
      <c r="C564" s="85" t="s">
        <v>515</v>
      </c>
      <c r="E564" s="86"/>
      <c r="F564" s="86"/>
    </row>
    <row r="565" spans="1:6" ht="18">
      <c r="A565" s="79" t="s">
        <v>875</v>
      </c>
      <c r="B565" s="112" t="s">
        <v>876</v>
      </c>
      <c r="C565" s="85" t="s">
        <v>515</v>
      </c>
      <c r="E565" s="86"/>
      <c r="F565" s="86"/>
    </row>
    <row r="566" spans="1:6" ht="18">
      <c r="A566" s="79" t="s">
        <v>877</v>
      </c>
      <c r="B566" s="111" t="s">
        <v>878</v>
      </c>
      <c r="C566" s="85" t="s">
        <v>515</v>
      </c>
      <c r="E566" s="86"/>
      <c r="F566" s="86"/>
    </row>
    <row r="567" spans="1:6" ht="18">
      <c r="A567" s="79" t="s">
        <v>879</v>
      </c>
      <c r="B567" s="111" t="s">
        <v>880</v>
      </c>
      <c r="C567" s="85" t="s">
        <v>515</v>
      </c>
      <c r="E567" s="86"/>
      <c r="F567" s="86"/>
    </row>
    <row r="568" spans="1:6" ht="18.75" thickBot="1">
      <c r="A568" s="79" t="s">
        <v>881</v>
      </c>
      <c r="B568" s="114" t="s">
        <v>882</v>
      </c>
      <c r="C568" s="85" t="s">
        <v>515</v>
      </c>
      <c r="E568" s="86"/>
      <c r="F568" s="86"/>
    </row>
    <row r="569" spans="1:6" ht="18">
      <c r="A569" s="79" t="s">
        <v>883</v>
      </c>
      <c r="B569" s="117" t="s">
        <v>884</v>
      </c>
      <c r="C569" s="85" t="s">
        <v>515</v>
      </c>
      <c r="E569" s="86"/>
      <c r="F569" s="86"/>
    </row>
    <row r="570" spans="1:6" ht="18">
      <c r="A570" s="79" t="s">
        <v>885</v>
      </c>
      <c r="B570" s="111" t="s">
        <v>886</v>
      </c>
      <c r="C570" s="85" t="s">
        <v>515</v>
      </c>
      <c r="E570" s="86"/>
      <c r="F570" s="86"/>
    </row>
    <row r="571" spans="1:6" ht="18">
      <c r="A571" s="79" t="s">
        <v>887</v>
      </c>
      <c r="B571" s="111" t="s">
        <v>888</v>
      </c>
      <c r="C571" s="85" t="s">
        <v>515</v>
      </c>
      <c r="E571" s="86"/>
      <c r="F571" s="86"/>
    </row>
    <row r="572" spans="1:6" ht="18">
      <c r="A572" s="79" t="s">
        <v>889</v>
      </c>
      <c r="B572" s="111" t="s">
        <v>890</v>
      </c>
      <c r="C572" s="85" t="s">
        <v>515</v>
      </c>
      <c r="E572" s="86"/>
      <c r="F572" s="86"/>
    </row>
    <row r="573" spans="1:6" ht="18">
      <c r="A573" s="79" t="s">
        <v>891</v>
      </c>
      <c r="B573" s="111" t="s">
        <v>892</v>
      </c>
      <c r="C573" s="85" t="s">
        <v>515</v>
      </c>
      <c r="E573" s="86"/>
      <c r="F573" s="86"/>
    </row>
    <row r="574" spans="1:6" ht="18">
      <c r="A574" s="79" t="s">
        <v>893</v>
      </c>
      <c r="B574" s="111" t="s">
        <v>894</v>
      </c>
      <c r="C574" s="85" t="s">
        <v>515</v>
      </c>
      <c r="E574" s="86"/>
      <c r="F574" s="86"/>
    </row>
    <row r="575" spans="1:6" ht="18">
      <c r="A575" s="79" t="s">
        <v>895</v>
      </c>
      <c r="B575" s="111" t="s">
        <v>896</v>
      </c>
      <c r="C575" s="85" t="s">
        <v>515</v>
      </c>
      <c r="E575" s="86"/>
      <c r="F575" s="86"/>
    </row>
    <row r="576" spans="1:6" ht="18">
      <c r="A576" s="79" t="s">
        <v>897</v>
      </c>
      <c r="B576" s="111" t="s">
        <v>898</v>
      </c>
      <c r="C576" s="85" t="s">
        <v>515</v>
      </c>
      <c r="E576" s="86"/>
      <c r="F576" s="86"/>
    </row>
    <row r="577" spans="1:6" ht="18">
      <c r="A577" s="79" t="s">
        <v>899</v>
      </c>
      <c r="B577" s="112" t="s">
        <v>900</v>
      </c>
      <c r="C577" s="85" t="s">
        <v>515</v>
      </c>
      <c r="E577" s="86"/>
      <c r="F577" s="86"/>
    </row>
    <row r="578" spans="1:6" ht="18">
      <c r="A578" s="79" t="s">
        <v>901</v>
      </c>
      <c r="B578" s="111" t="s">
        <v>902</v>
      </c>
      <c r="C578" s="85" t="s">
        <v>515</v>
      </c>
      <c r="E578" s="86"/>
      <c r="F578" s="86"/>
    </row>
    <row r="579" spans="1:6" ht="18">
      <c r="A579" s="79" t="s">
        <v>903</v>
      </c>
      <c r="B579" s="111" t="s">
        <v>904</v>
      </c>
      <c r="C579" s="85" t="s">
        <v>515</v>
      </c>
      <c r="E579" s="86"/>
      <c r="F579" s="86"/>
    </row>
    <row r="580" spans="1:6" ht="18">
      <c r="A580" s="79" t="s">
        <v>905</v>
      </c>
      <c r="B580" s="111" t="s">
        <v>906</v>
      </c>
      <c r="C580" s="85" t="s">
        <v>515</v>
      </c>
      <c r="E580" s="86"/>
      <c r="F580" s="86"/>
    </row>
    <row r="581" spans="1:6" ht="18">
      <c r="A581" s="79" t="s">
        <v>907</v>
      </c>
      <c r="B581" s="111" t="s">
        <v>908</v>
      </c>
      <c r="C581" s="85" t="s">
        <v>515</v>
      </c>
      <c r="E581" s="86"/>
      <c r="F581" s="86"/>
    </row>
    <row r="582" spans="1:6" ht="18">
      <c r="A582" s="79" t="s">
        <v>909</v>
      </c>
      <c r="B582" s="111" t="s">
        <v>910</v>
      </c>
      <c r="C582" s="85" t="s">
        <v>515</v>
      </c>
      <c r="E582" s="86"/>
      <c r="F582" s="86"/>
    </row>
    <row r="583" spans="1:6" ht="18">
      <c r="A583" s="79" t="s">
        <v>911</v>
      </c>
      <c r="B583" s="111" t="s">
        <v>912</v>
      </c>
      <c r="C583" s="85" t="s">
        <v>515</v>
      </c>
      <c r="E583" s="86"/>
      <c r="F583" s="86"/>
    </row>
    <row r="584" spans="1:6" ht="18">
      <c r="A584" s="79" t="s">
        <v>913</v>
      </c>
      <c r="B584" s="111" t="s">
        <v>914</v>
      </c>
      <c r="C584" s="85" t="s">
        <v>515</v>
      </c>
      <c r="E584" s="86"/>
      <c r="F584" s="86"/>
    </row>
    <row r="585" spans="1:6" ht="18.75">
      <c r="A585" s="79" t="s">
        <v>915</v>
      </c>
      <c r="B585" s="111" t="s">
        <v>916</v>
      </c>
      <c r="C585" s="85" t="s">
        <v>515</v>
      </c>
      <c r="E585" s="86"/>
      <c r="F585" s="86"/>
    </row>
    <row r="586" spans="1:6" ht="19.5" thickBot="1">
      <c r="A586" s="79" t="s">
        <v>917</v>
      </c>
      <c r="B586" s="118" t="s">
        <v>918</v>
      </c>
      <c r="C586" s="85" t="s">
        <v>515</v>
      </c>
      <c r="E586" s="86"/>
      <c r="F586" s="86"/>
    </row>
    <row r="587" spans="1:6" ht="18.75">
      <c r="A587" s="79" t="s">
        <v>919</v>
      </c>
      <c r="B587" s="110" t="s">
        <v>920</v>
      </c>
      <c r="C587" s="85" t="s">
        <v>515</v>
      </c>
      <c r="E587" s="86"/>
      <c r="F587" s="86"/>
    </row>
    <row r="588" spans="1:6" ht="18.75">
      <c r="A588" s="79" t="s">
        <v>921</v>
      </c>
      <c r="B588" s="111" t="s">
        <v>922</v>
      </c>
      <c r="C588" s="85" t="s">
        <v>515</v>
      </c>
      <c r="E588" s="86"/>
      <c r="F588" s="86"/>
    </row>
    <row r="589" spans="1:6" ht="18.75">
      <c r="A589" s="79" t="s">
        <v>923</v>
      </c>
      <c r="B589" s="111" t="s">
        <v>924</v>
      </c>
      <c r="C589" s="85" t="s">
        <v>515</v>
      </c>
      <c r="E589" s="86"/>
      <c r="F589" s="86"/>
    </row>
    <row r="590" spans="1:6" ht="18.75">
      <c r="A590" s="79" t="s">
        <v>925</v>
      </c>
      <c r="B590" s="111" t="s">
        <v>926</v>
      </c>
      <c r="C590" s="85" t="s">
        <v>515</v>
      </c>
      <c r="E590" s="86"/>
      <c r="F590" s="86"/>
    </row>
    <row r="591" spans="1:6" ht="19.5">
      <c r="A591" s="79" t="s">
        <v>927</v>
      </c>
      <c r="B591" s="112" t="s">
        <v>928</v>
      </c>
      <c r="C591" s="85" t="s">
        <v>515</v>
      </c>
      <c r="E591" s="86"/>
      <c r="F591" s="86"/>
    </row>
    <row r="592" spans="1:6" ht="18.75">
      <c r="A592" s="79" t="s">
        <v>929</v>
      </c>
      <c r="B592" s="111" t="s">
        <v>930</v>
      </c>
      <c r="C592" s="85" t="s">
        <v>515</v>
      </c>
      <c r="E592" s="86"/>
      <c r="F592" s="86"/>
    </row>
    <row r="593" spans="1:6" ht="19.5" thickBot="1">
      <c r="A593" s="79" t="s">
        <v>931</v>
      </c>
      <c r="B593" s="114" t="s">
        <v>932</v>
      </c>
      <c r="C593" s="85" t="s">
        <v>515</v>
      </c>
      <c r="E593" s="86"/>
      <c r="F593" s="86"/>
    </row>
    <row r="594" spans="1:6" ht="18.75">
      <c r="A594" s="79" t="s">
        <v>933</v>
      </c>
      <c r="B594" s="110" t="s">
        <v>934</v>
      </c>
      <c r="C594" s="85" t="s">
        <v>515</v>
      </c>
      <c r="E594" s="86"/>
      <c r="F594" s="86"/>
    </row>
    <row r="595" spans="1:6" ht="18.75">
      <c r="A595" s="79" t="s">
        <v>935</v>
      </c>
      <c r="B595" s="111" t="s">
        <v>652</v>
      </c>
      <c r="C595" s="85" t="s">
        <v>515</v>
      </c>
      <c r="E595" s="86"/>
      <c r="F595" s="86"/>
    </row>
    <row r="596" spans="1:6" ht="18.75">
      <c r="A596" s="79" t="s">
        <v>936</v>
      </c>
      <c r="B596" s="111" t="s">
        <v>937</v>
      </c>
      <c r="C596" s="85" t="s">
        <v>515</v>
      </c>
      <c r="E596" s="86"/>
      <c r="F596" s="86"/>
    </row>
    <row r="597" spans="1:6" ht="18.75">
      <c r="A597" s="79" t="s">
        <v>938</v>
      </c>
      <c r="B597" s="111" t="s">
        <v>939</v>
      </c>
      <c r="C597" s="85" t="s">
        <v>515</v>
      </c>
      <c r="E597" s="86"/>
      <c r="F597" s="86"/>
    </row>
    <row r="598" spans="1:6" ht="18.75">
      <c r="A598" s="79" t="s">
        <v>940</v>
      </c>
      <c r="B598" s="111" t="s">
        <v>941</v>
      </c>
      <c r="C598" s="85" t="s">
        <v>515</v>
      </c>
      <c r="E598" s="86"/>
      <c r="F598" s="86"/>
    </row>
    <row r="599" spans="1:6" ht="19.5">
      <c r="A599" s="79" t="s">
        <v>942</v>
      </c>
      <c r="B599" s="112" t="s">
        <v>943</v>
      </c>
      <c r="C599" s="85" t="s">
        <v>515</v>
      </c>
      <c r="E599" s="86"/>
      <c r="F599" s="86"/>
    </row>
    <row r="600" spans="1:6" ht="18.75">
      <c r="A600" s="79" t="s">
        <v>944</v>
      </c>
      <c r="B600" s="111" t="s">
        <v>945</v>
      </c>
      <c r="C600" s="85" t="s">
        <v>515</v>
      </c>
      <c r="E600" s="86"/>
      <c r="F600" s="86"/>
    </row>
    <row r="601" spans="1:6" ht="19.5" thickBot="1">
      <c r="A601" s="79" t="s">
        <v>946</v>
      </c>
      <c r="B601" s="114" t="s">
        <v>947</v>
      </c>
      <c r="C601" s="85" t="s">
        <v>515</v>
      </c>
      <c r="E601" s="86"/>
      <c r="F601" s="86"/>
    </row>
    <row r="602" spans="1:6" ht="18.75">
      <c r="A602" s="79" t="s">
        <v>948</v>
      </c>
      <c r="B602" s="110" t="s">
        <v>949</v>
      </c>
      <c r="C602" s="85" t="s">
        <v>515</v>
      </c>
      <c r="E602" s="86"/>
      <c r="F602" s="86"/>
    </row>
    <row r="603" spans="1:6" ht="18.75">
      <c r="A603" s="79" t="s">
        <v>950</v>
      </c>
      <c r="B603" s="111" t="s">
        <v>951</v>
      </c>
      <c r="C603" s="85" t="s">
        <v>515</v>
      </c>
      <c r="E603" s="86"/>
      <c r="F603" s="86"/>
    </row>
    <row r="604" spans="1:6" ht="18.75">
      <c r="A604" s="79" t="s">
        <v>952</v>
      </c>
      <c r="B604" s="111" t="s">
        <v>953</v>
      </c>
      <c r="C604" s="85" t="s">
        <v>515</v>
      </c>
      <c r="E604" s="86"/>
      <c r="F604" s="86"/>
    </row>
    <row r="605" spans="1:6" ht="18.75">
      <c r="A605" s="79" t="s">
        <v>954</v>
      </c>
      <c r="B605" s="111" t="s">
        <v>955</v>
      </c>
      <c r="C605" s="85" t="s">
        <v>515</v>
      </c>
      <c r="E605" s="86"/>
      <c r="F605" s="86"/>
    </row>
    <row r="606" spans="1:6" ht="19.5">
      <c r="A606" s="79" t="s">
        <v>956</v>
      </c>
      <c r="B606" s="112" t="s">
        <v>957</v>
      </c>
      <c r="C606" s="85" t="s">
        <v>515</v>
      </c>
      <c r="E606" s="86"/>
      <c r="F606" s="86"/>
    </row>
    <row r="607" spans="1:6" ht="18.75">
      <c r="A607" s="79" t="s">
        <v>958</v>
      </c>
      <c r="B607" s="111" t="s">
        <v>959</v>
      </c>
      <c r="C607" s="85" t="s">
        <v>515</v>
      </c>
      <c r="E607" s="86"/>
      <c r="F607" s="86"/>
    </row>
    <row r="608" spans="1:6" ht="19.5" thickBot="1">
      <c r="A608" s="79" t="s">
        <v>960</v>
      </c>
      <c r="B608" s="114" t="s">
        <v>961</v>
      </c>
      <c r="C608" s="85" t="s">
        <v>515</v>
      </c>
      <c r="E608" s="86"/>
      <c r="F608" s="86"/>
    </row>
    <row r="609" spans="1:6" ht="18.75">
      <c r="A609" s="79" t="s">
        <v>962</v>
      </c>
      <c r="B609" s="110" t="s">
        <v>963</v>
      </c>
      <c r="C609" s="85" t="s">
        <v>515</v>
      </c>
      <c r="E609" s="86"/>
      <c r="F609" s="86"/>
    </row>
    <row r="610" spans="1:6" ht="18.75">
      <c r="A610" s="79" t="s">
        <v>964</v>
      </c>
      <c r="B610" s="111" t="s">
        <v>965</v>
      </c>
      <c r="C610" s="85" t="s">
        <v>515</v>
      </c>
      <c r="E610" s="86"/>
      <c r="F610" s="86"/>
    </row>
    <row r="611" spans="1:6" ht="19.5">
      <c r="A611" s="79" t="s">
        <v>966</v>
      </c>
      <c r="B611" s="112" t="s">
        <v>967</v>
      </c>
      <c r="C611" s="85" t="s">
        <v>515</v>
      </c>
      <c r="E611" s="86"/>
      <c r="F611" s="86"/>
    </row>
    <row r="612" spans="1:6" ht="19.5" thickBot="1">
      <c r="A612" s="79" t="s">
        <v>968</v>
      </c>
      <c r="B612" s="114" t="s">
        <v>969</v>
      </c>
      <c r="C612" s="85" t="s">
        <v>515</v>
      </c>
      <c r="E612" s="86"/>
      <c r="F612" s="86"/>
    </row>
    <row r="613" spans="1:6" ht="18.75">
      <c r="A613" s="79" t="s">
        <v>970</v>
      </c>
      <c r="B613" s="110" t="s">
        <v>971</v>
      </c>
      <c r="C613" s="85" t="s">
        <v>515</v>
      </c>
      <c r="E613" s="86"/>
      <c r="F613" s="86"/>
    </row>
    <row r="614" spans="1:6" ht="18.75">
      <c r="A614" s="79" t="s">
        <v>972</v>
      </c>
      <c r="B614" s="111" t="s">
        <v>973</v>
      </c>
      <c r="C614" s="85" t="s">
        <v>515</v>
      </c>
      <c r="E614" s="86"/>
      <c r="F614" s="86"/>
    </row>
    <row r="615" spans="1:6" ht="18.75">
      <c r="A615" s="79" t="s">
        <v>974</v>
      </c>
      <c r="B615" s="111" t="s">
        <v>975</v>
      </c>
      <c r="C615" s="85" t="s">
        <v>515</v>
      </c>
      <c r="E615" s="86"/>
      <c r="F615" s="86"/>
    </row>
    <row r="616" spans="1:6" ht="18.75">
      <c r="A616" s="79" t="s">
        <v>976</v>
      </c>
      <c r="B616" s="111" t="s">
        <v>977</v>
      </c>
      <c r="C616" s="85" t="s">
        <v>515</v>
      </c>
      <c r="E616" s="86"/>
      <c r="F616" s="86"/>
    </row>
    <row r="617" spans="1:6" ht="18.75">
      <c r="A617" s="79" t="s">
        <v>978</v>
      </c>
      <c r="B617" s="111" t="s">
        <v>979</v>
      </c>
      <c r="C617" s="85" t="s">
        <v>515</v>
      </c>
      <c r="E617" s="86"/>
      <c r="F617" s="86"/>
    </row>
    <row r="618" spans="1:6" ht="18.75">
      <c r="A618" s="79" t="s">
        <v>980</v>
      </c>
      <c r="B618" s="111" t="s">
        <v>981</v>
      </c>
      <c r="C618" s="85" t="s">
        <v>515</v>
      </c>
      <c r="E618" s="86"/>
      <c r="F618" s="86"/>
    </row>
    <row r="619" spans="1:6" ht="18.75">
      <c r="A619" s="79" t="s">
        <v>982</v>
      </c>
      <c r="B619" s="111" t="s">
        <v>983</v>
      </c>
      <c r="C619" s="85" t="s">
        <v>515</v>
      </c>
      <c r="E619" s="86"/>
      <c r="F619" s="86"/>
    </row>
    <row r="620" spans="1:6" ht="18.75">
      <c r="A620" s="79" t="s">
        <v>984</v>
      </c>
      <c r="B620" s="111" t="s">
        <v>985</v>
      </c>
      <c r="C620" s="85" t="s">
        <v>515</v>
      </c>
      <c r="E620" s="86"/>
      <c r="F620" s="86"/>
    </row>
    <row r="621" spans="1:6" ht="19.5">
      <c r="A621" s="79" t="s">
        <v>986</v>
      </c>
      <c r="B621" s="112" t="s">
        <v>987</v>
      </c>
      <c r="C621" s="85" t="s">
        <v>515</v>
      </c>
      <c r="E621" s="86"/>
      <c r="F621" s="86"/>
    </row>
    <row r="622" spans="1:6" ht="19.5" thickBot="1">
      <c r="A622" s="79" t="s">
        <v>988</v>
      </c>
      <c r="B622" s="114" t="s">
        <v>989</v>
      </c>
      <c r="C622" s="85" t="s">
        <v>515</v>
      </c>
      <c r="E622" s="86"/>
      <c r="F622" s="86"/>
    </row>
    <row r="623" spans="1:6" ht="18.75">
      <c r="A623" s="79" t="s">
        <v>990</v>
      </c>
      <c r="B623" s="110" t="s">
        <v>991</v>
      </c>
      <c r="C623" s="85" t="s">
        <v>515</v>
      </c>
      <c r="E623" s="86"/>
      <c r="F623" s="86"/>
    </row>
    <row r="624" spans="1:6" ht="18.75">
      <c r="A624" s="79" t="s">
        <v>992</v>
      </c>
      <c r="B624" s="111" t="s">
        <v>993</v>
      </c>
      <c r="C624" s="85" t="s">
        <v>515</v>
      </c>
      <c r="E624" s="86"/>
      <c r="F624" s="86"/>
    </row>
    <row r="625" spans="1:6" ht="18.75">
      <c r="A625" s="79" t="s">
        <v>994</v>
      </c>
      <c r="B625" s="111" t="s">
        <v>995</v>
      </c>
      <c r="C625" s="85" t="s">
        <v>515</v>
      </c>
      <c r="E625" s="86"/>
      <c r="F625" s="86"/>
    </row>
    <row r="626" spans="1:6" ht="18.75">
      <c r="A626" s="79" t="s">
        <v>996</v>
      </c>
      <c r="B626" s="111" t="s">
        <v>997</v>
      </c>
      <c r="C626" s="85" t="s">
        <v>515</v>
      </c>
      <c r="E626" s="86"/>
      <c r="F626" s="86"/>
    </row>
    <row r="627" spans="1:6" ht="18.75">
      <c r="A627" s="79" t="s">
        <v>998</v>
      </c>
      <c r="B627" s="111" t="s">
        <v>999</v>
      </c>
      <c r="C627" s="85" t="s">
        <v>515</v>
      </c>
      <c r="E627" s="86"/>
      <c r="F627" s="86"/>
    </row>
    <row r="628" spans="1:6" ht="18.75">
      <c r="A628" s="79" t="s">
        <v>1000</v>
      </c>
      <c r="B628" s="111" t="s">
        <v>1001</v>
      </c>
      <c r="C628" s="85" t="s">
        <v>515</v>
      </c>
      <c r="E628" s="86"/>
      <c r="F628" s="86"/>
    </row>
    <row r="629" spans="1:6" ht="18.75">
      <c r="A629" s="79" t="s">
        <v>1002</v>
      </c>
      <c r="B629" s="111" t="s">
        <v>1003</v>
      </c>
      <c r="C629" s="85" t="s">
        <v>515</v>
      </c>
      <c r="E629" s="86"/>
      <c r="F629" s="86"/>
    </row>
    <row r="630" spans="1:6" ht="18.75">
      <c r="A630" s="79" t="s">
        <v>1004</v>
      </c>
      <c r="B630" s="111" t="s">
        <v>1005</v>
      </c>
      <c r="C630" s="85" t="s">
        <v>515</v>
      </c>
      <c r="E630" s="86"/>
      <c r="F630" s="86"/>
    </row>
    <row r="631" spans="1:6" ht="18.75">
      <c r="A631" s="79" t="s">
        <v>1006</v>
      </c>
      <c r="B631" s="111" t="s">
        <v>1007</v>
      </c>
      <c r="C631" s="85" t="s">
        <v>515</v>
      </c>
      <c r="E631" s="86"/>
      <c r="F631" s="86"/>
    </row>
    <row r="632" spans="1:6" ht="18.75">
      <c r="A632" s="79" t="s">
        <v>1008</v>
      </c>
      <c r="B632" s="111" t="s">
        <v>1009</v>
      </c>
      <c r="C632" s="85" t="s">
        <v>515</v>
      </c>
      <c r="E632" s="86"/>
      <c r="F632" s="86"/>
    </row>
    <row r="633" spans="1:6" ht="18.75">
      <c r="A633" s="79" t="s">
        <v>1010</v>
      </c>
      <c r="B633" s="111" t="s">
        <v>1011</v>
      </c>
      <c r="C633" s="85" t="s">
        <v>515</v>
      </c>
      <c r="E633" s="86"/>
      <c r="F633" s="86"/>
    </row>
    <row r="634" spans="1:6" ht="18.75">
      <c r="A634" s="79" t="s">
        <v>1012</v>
      </c>
      <c r="B634" s="111" t="s">
        <v>1013</v>
      </c>
      <c r="C634" s="85" t="s">
        <v>515</v>
      </c>
      <c r="E634" s="86"/>
      <c r="F634" s="86"/>
    </row>
    <row r="635" spans="1:6" ht="18.75">
      <c r="A635" s="79" t="s">
        <v>1014</v>
      </c>
      <c r="B635" s="111" t="s">
        <v>1015</v>
      </c>
      <c r="C635" s="85" t="s">
        <v>515</v>
      </c>
      <c r="E635" s="86"/>
      <c r="F635" s="86"/>
    </row>
    <row r="636" spans="1:6" ht="18.75">
      <c r="A636" s="79" t="s">
        <v>1016</v>
      </c>
      <c r="B636" s="111" t="s">
        <v>1017</v>
      </c>
      <c r="C636" s="85" t="s">
        <v>515</v>
      </c>
      <c r="E636" s="86"/>
      <c r="F636" s="86"/>
    </row>
    <row r="637" spans="1:6" ht="18.75">
      <c r="A637" s="79" t="s">
        <v>1018</v>
      </c>
      <c r="B637" s="111" t="s">
        <v>1019</v>
      </c>
      <c r="C637" s="85" t="s">
        <v>515</v>
      </c>
      <c r="E637" s="86"/>
      <c r="F637" s="86"/>
    </row>
    <row r="638" spans="1:6" ht="18.75">
      <c r="A638" s="79" t="s">
        <v>1020</v>
      </c>
      <c r="B638" s="111" t="s">
        <v>1021</v>
      </c>
      <c r="C638" s="85" t="s">
        <v>515</v>
      </c>
      <c r="E638" s="86"/>
      <c r="F638" s="86"/>
    </row>
    <row r="639" spans="1:6" ht="18.75">
      <c r="A639" s="79" t="s">
        <v>1022</v>
      </c>
      <c r="B639" s="111" t="s">
        <v>1023</v>
      </c>
      <c r="C639" s="85" t="s">
        <v>515</v>
      </c>
      <c r="E639" s="86"/>
      <c r="F639" s="86"/>
    </row>
    <row r="640" spans="1:6" ht="18.75">
      <c r="A640" s="79" t="s">
        <v>1024</v>
      </c>
      <c r="B640" s="111" t="s">
        <v>1025</v>
      </c>
      <c r="C640" s="85" t="s">
        <v>515</v>
      </c>
      <c r="E640" s="86"/>
      <c r="F640" s="86"/>
    </row>
    <row r="641" spans="1:6" ht="18.75">
      <c r="A641" s="79" t="s">
        <v>1026</v>
      </c>
      <c r="B641" s="111" t="s">
        <v>1027</v>
      </c>
      <c r="C641" s="85" t="s">
        <v>515</v>
      </c>
      <c r="E641" s="86"/>
      <c r="F641" s="86"/>
    </row>
    <row r="642" spans="1:6" ht="18.75">
      <c r="A642" s="79" t="s">
        <v>1028</v>
      </c>
      <c r="B642" s="111" t="s">
        <v>1029</v>
      </c>
      <c r="C642" s="85" t="s">
        <v>515</v>
      </c>
      <c r="E642" s="86"/>
      <c r="F642" s="86"/>
    </row>
    <row r="643" spans="1:6" ht="18.75">
      <c r="A643" s="79" t="s">
        <v>1030</v>
      </c>
      <c r="B643" s="111" t="s">
        <v>1031</v>
      </c>
      <c r="C643" s="85" t="s">
        <v>515</v>
      </c>
      <c r="E643" s="86"/>
      <c r="F643" s="86"/>
    </row>
    <row r="644" spans="1:6" ht="18.75">
      <c r="A644" s="79" t="s">
        <v>1032</v>
      </c>
      <c r="B644" s="111" t="s">
        <v>1033</v>
      </c>
      <c r="C644" s="85" t="s">
        <v>515</v>
      </c>
      <c r="E644" s="86"/>
      <c r="F644" s="86"/>
    </row>
    <row r="645" spans="1:6" ht="18.75">
      <c r="A645" s="79" t="s">
        <v>1034</v>
      </c>
      <c r="B645" s="111" t="s">
        <v>1035</v>
      </c>
      <c r="C645" s="85" t="s">
        <v>515</v>
      </c>
      <c r="E645" s="86"/>
      <c r="F645" s="86"/>
    </row>
    <row r="646" spans="1:6" ht="18.75">
      <c r="A646" s="79" t="s">
        <v>1036</v>
      </c>
      <c r="B646" s="111" t="s">
        <v>1037</v>
      </c>
      <c r="C646" s="85" t="s">
        <v>515</v>
      </c>
      <c r="E646" s="86"/>
      <c r="F646" s="86"/>
    </row>
    <row r="647" spans="1:6" ht="20.25" thickBot="1">
      <c r="A647" s="79" t="s">
        <v>1038</v>
      </c>
      <c r="B647" s="119" t="s">
        <v>1039</v>
      </c>
      <c r="C647" s="85" t="s">
        <v>515</v>
      </c>
      <c r="E647" s="86"/>
      <c r="F647" s="86"/>
    </row>
    <row r="648" spans="1:6" ht="18.75">
      <c r="A648" s="79" t="s">
        <v>1040</v>
      </c>
      <c r="B648" s="110" t="s">
        <v>1041</v>
      </c>
      <c r="C648" s="85" t="s">
        <v>515</v>
      </c>
      <c r="E648" s="86"/>
      <c r="F648" s="86"/>
    </row>
    <row r="649" spans="1:6" ht="18.75">
      <c r="A649" s="79" t="s">
        <v>1042</v>
      </c>
      <c r="B649" s="111" t="s">
        <v>1043</v>
      </c>
      <c r="C649" s="85" t="s">
        <v>515</v>
      </c>
      <c r="E649" s="86"/>
      <c r="F649" s="86"/>
    </row>
    <row r="650" spans="1:6" ht="18.75">
      <c r="A650" s="79" t="s">
        <v>1044</v>
      </c>
      <c r="B650" s="111" t="s">
        <v>1045</v>
      </c>
      <c r="C650" s="85" t="s">
        <v>515</v>
      </c>
      <c r="E650" s="86"/>
      <c r="F650" s="86"/>
    </row>
    <row r="651" spans="1:6" ht="18.75">
      <c r="A651" s="79" t="s">
        <v>1046</v>
      </c>
      <c r="B651" s="111" t="s">
        <v>1047</v>
      </c>
      <c r="C651" s="85" t="s">
        <v>515</v>
      </c>
      <c r="E651" s="86"/>
      <c r="F651" s="86"/>
    </row>
    <row r="652" spans="1:6" ht="18.75">
      <c r="A652" s="79" t="s">
        <v>1048</v>
      </c>
      <c r="B652" s="111" t="s">
        <v>1049</v>
      </c>
      <c r="C652" s="85" t="s">
        <v>515</v>
      </c>
      <c r="E652" s="86"/>
      <c r="F652" s="86"/>
    </row>
    <row r="653" spans="1:6" ht="18.75">
      <c r="A653" s="79" t="s">
        <v>1050</v>
      </c>
      <c r="B653" s="111" t="s">
        <v>1051</v>
      </c>
      <c r="C653" s="85" t="s">
        <v>515</v>
      </c>
      <c r="E653" s="86"/>
      <c r="F653" s="86"/>
    </row>
    <row r="654" spans="1:6" ht="18.75">
      <c r="A654" s="79" t="s">
        <v>1052</v>
      </c>
      <c r="B654" s="111" t="s">
        <v>1053</v>
      </c>
      <c r="C654" s="85" t="s">
        <v>515</v>
      </c>
      <c r="E654" s="86"/>
      <c r="F654" s="86"/>
    </row>
    <row r="655" spans="1:6" ht="18.75">
      <c r="A655" s="79" t="s">
        <v>1054</v>
      </c>
      <c r="B655" s="111" t="s">
        <v>1055</v>
      </c>
      <c r="C655" s="85" t="s">
        <v>515</v>
      </c>
      <c r="E655" s="86"/>
      <c r="F655" s="86"/>
    </row>
    <row r="656" spans="1:6" ht="18.75">
      <c r="A656" s="79" t="s">
        <v>1056</v>
      </c>
      <c r="B656" s="111" t="s">
        <v>1057</v>
      </c>
      <c r="C656" s="85" t="s">
        <v>515</v>
      </c>
      <c r="E656" s="86"/>
      <c r="F656" s="86"/>
    </row>
    <row r="657" spans="1:6" ht="18.75">
      <c r="A657" s="79" t="s">
        <v>1058</v>
      </c>
      <c r="B657" s="111" t="s">
        <v>1059</v>
      </c>
      <c r="C657" s="85" t="s">
        <v>515</v>
      </c>
      <c r="E657" s="86"/>
      <c r="F657" s="86"/>
    </row>
    <row r="658" spans="1:6" ht="18.75">
      <c r="A658" s="79" t="s">
        <v>1060</v>
      </c>
      <c r="B658" s="111" t="s">
        <v>1061</v>
      </c>
      <c r="C658" s="85" t="s">
        <v>515</v>
      </c>
      <c r="E658" s="86"/>
      <c r="F658" s="86"/>
    </row>
    <row r="659" spans="1:6" ht="18.75">
      <c r="A659" s="79" t="s">
        <v>1062</v>
      </c>
      <c r="B659" s="111" t="s">
        <v>1063</v>
      </c>
      <c r="C659" s="85" t="s">
        <v>515</v>
      </c>
      <c r="E659" s="86"/>
      <c r="F659" s="86"/>
    </row>
    <row r="660" spans="1:6" ht="18.75">
      <c r="A660" s="79" t="s">
        <v>1064</v>
      </c>
      <c r="B660" s="111" t="s">
        <v>1065</v>
      </c>
      <c r="C660" s="85" t="s">
        <v>515</v>
      </c>
      <c r="E660" s="86"/>
      <c r="F660" s="86"/>
    </row>
    <row r="661" spans="1:6" ht="18.75">
      <c r="A661" s="79" t="s">
        <v>1066</v>
      </c>
      <c r="B661" s="111" t="s">
        <v>1067</v>
      </c>
      <c r="C661" s="85" t="s">
        <v>515</v>
      </c>
      <c r="E661" s="86"/>
      <c r="F661" s="86"/>
    </row>
    <row r="662" spans="1:6" ht="18.75">
      <c r="A662" s="79" t="s">
        <v>1068</v>
      </c>
      <c r="B662" s="111" t="s">
        <v>1069</v>
      </c>
      <c r="C662" s="85" t="s">
        <v>515</v>
      </c>
      <c r="E662" s="86"/>
      <c r="F662" s="86"/>
    </row>
    <row r="663" spans="1:6" ht="18.75">
      <c r="A663" s="79" t="s">
        <v>1070</v>
      </c>
      <c r="B663" s="111" t="s">
        <v>1071</v>
      </c>
      <c r="C663" s="85" t="s">
        <v>515</v>
      </c>
      <c r="E663" s="86"/>
      <c r="F663" s="86"/>
    </row>
    <row r="664" spans="1:6" ht="18.75">
      <c r="A664" s="79" t="s">
        <v>1072</v>
      </c>
      <c r="B664" s="111" t="s">
        <v>1073</v>
      </c>
      <c r="C664" s="85" t="s">
        <v>515</v>
      </c>
      <c r="E664" s="86"/>
      <c r="F664" s="86"/>
    </row>
    <row r="665" spans="1:6" ht="18.75">
      <c r="A665" s="79" t="s">
        <v>1074</v>
      </c>
      <c r="B665" s="111" t="s">
        <v>1075</v>
      </c>
      <c r="C665" s="85" t="s">
        <v>515</v>
      </c>
      <c r="E665" s="86"/>
      <c r="F665" s="86"/>
    </row>
    <row r="666" spans="1:6" ht="18.75">
      <c r="A666" s="79" t="s">
        <v>1076</v>
      </c>
      <c r="B666" s="111" t="s">
        <v>1077</v>
      </c>
      <c r="C666" s="85" t="s">
        <v>515</v>
      </c>
      <c r="E666" s="86"/>
      <c r="F666" s="86"/>
    </row>
    <row r="667" spans="1:6" ht="18.75">
      <c r="A667" s="79" t="s">
        <v>1078</v>
      </c>
      <c r="B667" s="111" t="s">
        <v>1079</v>
      </c>
      <c r="C667" s="85" t="s">
        <v>515</v>
      </c>
      <c r="E667" s="86"/>
      <c r="F667" s="86"/>
    </row>
    <row r="668" spans="1:6" ht="18.75">
      <c r="A668" s="79" t="s">
        <v>1080</v>
      </c>
      <c r="B668" s="111" t="s">
        <v>1081</v>
      </c>
      <c r="C668" s="85" t="s">
        <v>515</v>
      </c>
      <c r="E668" s="86"/>
      <c r="F668" s="86"/>
    </row>
    <row r="669" spans="1:6" ht="19.5" thickBot="1">
      <c r="A669" s="79" t="s">
        <v>1082</v>
      </c>
      <c r="B669" s="114" t="s">
        <v>1083</v>
      </c>
      <c r="C669" s="85" t="s">
        <v>515</v>
      </c>
      <c r="E669" s="86"/>
      <c r="F669" s="86"/>
    </row>
    <row r="670" spans="1:6" ht="18.75">
      <c r="A670" s="79" t="s">
        <v>1084</v>
      </c>
      <c r="B670" s="110" t="s">
        <v>1085</v>
      </c>
      <c r="C670" s="85" t="s">
        <v>515</v>
      </c>
      <c r="E670" s="86"/>
      <c r="F670" s="86"/>
    </row>
    <row r="671" spans="1:6" ht="18.75">
      <c r="A671" s="79" t="s">
        <v>1086</v>
      </c>
      <c r="B671" s="111" t="s">
        <v>1087</v>
      </c>
      <c r="C671" s="85" t="s">
        <v>515</v>
      </c>
      <c r="E671" s="86"/>
      <c r="F671" s="86"/>
    </row>
    <row r="672" spans="1:6" ht="18.75">
      <c r="A672" s="79" t="s">
        <v>1088</v>
      </c>
      <c r="B672" s="111" t="s">
        <v>1089</v>
      </c>
      <c r="C672" s="85" t="s">
        <v>515</v>
      </c>
      <c r="E672" s="86"/>
      <c r="F672" s="86"/>
    </row>
    <row r="673" spans="1:6" ht="18.75">
      <c r="A673" s="79" t="s">
        <v>1090</v>
      </c>
      <c r="B673" s="111" t="s">
        <v>1091</v>
      </c>
      <c r="C673" s="85" t="s">
        <v>515</v>
      </c>
      <c r="E673" s="86"/>
      <c r="F673" s="86"/>
    </row>
    <row r="674" spans="1:6" ht="18.75">
      <c r="A674" s="79" t="s">
        <v>1092</v>
      </c>
      <c r="B674" s="111" t="s">
        <v>1093</v>
      </c>
      <c r="C674" s="85" t="s">
        <v>515</v>
      </c>
      <c r="E674" s="86"/>
      <c r="F674" s="86"/>
    </row>
    <row r="675" spans="1:6" ht="18.75">
      <c r="A675" s="79" t="s">
        <v>1094</v>
      </c>
      <c r="B675" s="111" t="s">
        <v>1095</v>
      </c>
      <c r="C675" s="85" t="s">
        <v>515</v>
      </c>
      <c r="E675" s="86"/>
      <c r="F675" s="86"/>
    </row>
    <row r="676" spans="1:6" ht="18.75">
      <c r="A676" s="79" t="s">
        <v>1096</v>
      </c>
      <c r="B676" s="111" t="s">
        <v>1097</v>
      </c>
      <c r="C676" s="85" t="s">
        <v>515</v>
      </c>
      <c r="E676" s="86"/>
      <c r="F676" s="86"/>
    </row>
    <row r="677" spans="1:6" ht="18.75">
      <c r="A677" s="79" t="s">
        <v>1098</v>
      </c>
      <c r="B677" s="111" t="s">
        <v>1099</v>
      </c>
      <c r="C677" s="85" t="s">
        <v>515</v>
      </c>
      <c r="E677" s="86"/>
      <c r="F677" s="86"/>
    </row>
    <row r="678" spans="1:6" ht="18.75">
      <c r="A678" s="79" t="s">
        <v>1100</v>
      </c>
      <c r="B678" s="111" t="s">
        <v>1101</v>
      </c>
      <c r="C678" s="85" t="s">
        <v>515</v>
      </c>
      <c r="E678" s="86"/>
      <c r="F678" s="86"/>
    </row>
    <row r="679" spans="1:6" ht="19.5">
      <c r="A679" s="79" t="s">
        <v>1102</v>
      </c>
      <c r="B679" s="112" t="s">
        <v>1103</v>
      </c>
      <c r="C679" s="85" t="s">
        <v>515</v>
      </c>
      <c r="E679" s="86"/>
      <c r="F679" s="86"/>
    </row>
    <row r="680" spans="1:6" ht="19.5" thickBot="1">
      <c r="A680" s="79" t="s">
        <v>1104</v>
      </c>
      <c r="B680" s="114" t="s">
        <v>1105</v>
      </c>
      <c r="C680" s="85" t="s">
        <v>515</v>
      </c>
      <c r="E680" s="86"/>
      <c r="F680" s="86"/>
    </row>
    <row r="681" spans="1:6" ht="18.75">
      <c r="A681" s="79" t="s">
        <v>1106</v>
      </c>
      <c r="B681" s="110" t="s">
        <v>1107</v>
      </c>
      <c r="C681" s="85" t="s">
        <v>515</v>
      </c>
      <c r="E681" s="86"/>
      <c r="F681" s="86"/>
    </row>
    <row r="682" spans="1:6" ht="18.75">
      <c r="A682" s="79" t="s">
        <v>1108</v>
      </c>
      <c r="B682" s="111" t="s">
        <v>1109</v>
      </c>
      <c r="C682" s="85" t="s">
        <v>515</v>
      </c>
      <c r="E682" s="86"/>
      <c r="F682" s="86"/>
    </row>
    <row r="683" spans="1:6" ht="18.75">
      <c r="A683" s="79" t="s">
        <v>1110</v>
      </c>
      <c r="B683" s="111" t="s">
        <v>1111</v>
      </c>
      <c r="C683" s="85" t="s">
        <v>515</v>
      </c>
      <c r="E683" s="86"/>
      <c r="F683" s="86"/>
    </row>
    <row r="684" spans="1:6" ht="18.75">
      <c r="A684" s="79" t="s">
        <v>1112</v>
      </c>
      <c r="B684" s="111" t="s">
        <v>1113</v>
      </c>
      <c r="C684" s="85" t="s">
        <v>515</v>
      </c>
      <c r="E684" s="86"/>
      <c r="F684" s="86"/>
    </row>
    <row r="685" spans="1:6" ht="20.25" thickBot="1">
      <c r="A685" s="79" t="s">
        <v>1114</v>
      </c>
      <c r="B685" s="119" t="s">
        <v>1115</v>
      </c>
      <c r="C685" s="85" t="s">
        <v>515</v>
      </c>
      <c r="E685" s="86"/>
      <c r="F685" s="86"/>
    </row>
    <row r="686" spans="1:6" ht="18.75">
      <c r="A686" s="79" t="s">
        <v>1116</v>
      </c>
      <c r="B686" s="110" t="s">
        <v>1117</v>
      </c>
      <c r="C686" s="85" t="s">
        <v>515</v>
      </c>
      <c r="E686" s="86"/>
      <c r="F686" s="86"/>
    </row>
    <row r="687" spans="1:6" ht="18.75">
      <c r="A687" s="79" t="s">
        <v>1118</v>
      </c>
      <c r="B687" s="111" t="s">
        <v>1119</v>
      </c>
      <c r="C687" s="85" t="s">
        <v>515</v>
      </c>
      <c r="E687" s="86"/>
      <c r="F687" s="86"/>
    </row>
    <row r="688" spans="1:6" ht="18.75">
      <c r="A688" s="79" t="s">
        <v>1120</v>
      </c>
      <c r="B688" s="111" t="s">
        <v>1121</v>
      </c>
      <c r="C688" s="85" t="s">
        <v>515</v>
      </c>
      <c r="E688" s="86"/>
      <c r="F688" s="86"/>
    </row>
    <row r="689" spans="1:6" ht="18.75">
      <c r="A689" s="79" t="s">
        <v>1122</v>
      </c>
      <c r="B689" s="111" t="s">
        <v>1123</v>
      </c>
      <c r="C689" s="85" t="s">
        <v>515</v>
      </c>
      <c r="E689" s="86"/>
      <c r="F689" s="86"/>
    </row>
    <row r="690" spans="1:6" ht="18.75">
      <c r="A690" s="79" t="s">
        <v>1124</v>
      </c>
      <c r="B690" s="111" t="s">
        <v>1125</v>
      </c>
      <c r="C690" s="85" t="s">
        <v>515</v>
      </c>
      <c r="E690" s="86"/>
      <c r="F690" s="86"/>
    </row>
    <row r="691" spans="1:6" ht="18.75">
      <c r="A691" s="79" t="s">
        <v>1126</v>
      </c>
      <c r="B691" s="111" t="s">
        <v>1127</v>
      </c>
      <c r="C691" s="85" t="s">
        <v>515</v>
      </c>
      <c r="E691" s="86"/>
      <c r="F691" s="86"/>
    </row>
    <row r="692" spans="1:6" ht="18.75">
      <c r="A692" s="79" t="s">
        <v>1128</v>
      </c>
      <c r="B692" s="111" t="s">
        <v>1129</v>
      </c>
      <c r="C692" s="85" t="s">
        <v>515</v>
      </c>
      <c r="E692" s="86"/>
      <c r="F692" s="86"/>
    </row>
    <row r="693" spans="1:6" ht="18.75">
      <c r="A693" s="79" t="s">
        <v>1130</v>
      </c>
      <c r="B693" s="111" t="s">
        <v>1131</v>
      </c>
      <c r="C693" s="85" t="s">
        <v>515</v>
      </c>
      <c r="E693" s="86"/>
      <c r="F693" s="86"/>
    </row>
    <row r="694" spans="1:6" ht="18.75">
      <c r="A694" s="79" t="s">
        <v>1132</v>
      </c>
      <c r="B694" s="111" t="s">
        <v>1133</v>
      </c>
      <c r="C694" s="85" t="s">
        <v>515</v>
      </c>
      <c r="E694" s="86"/>
      <c r="F694" s="86"/>
    </row>
    <row r="695" spans="1:6" ht="18.75">
      <c r="A695" s="79" t="s">
        <v>1134</v>
      </c>
      <c r="B695" s="111" t="s">
        <v>1135</v>
      </c>
      <c r="C695" s="85" t="s">
        <v>515</v>
      </c>
      <c r="E695" s="86"/>
      <c r="F695" s="86"/>
    </row>
    <row r="696" spans="1:6" ht="20.25" thickBot="1">
      <c r="A696" s="79" t="s">
        <v>1136</v>
      </c>
      <c r="B696" s="119" t="s">
        <v>1137</v>
      </c>
      <c r="C696" s="85" t="s">
        <v>515</v>
      </c>
      <c r="E696" s="86"/>
      <c r="F696" s="86"/>
    </row>
    <row r="697" spans="1:6" ht="18.75">
      <c r="A697" s="79" t="s">
        <v>1138</v>
      </c>
      <c r="B697" s="110" t="s">
        <v>1139</v>
      </c>
      <c r="C697" s="85" t="s">
        <v>515</v>
      </c>
      <c r="E697" s="86"/>
      <c r="F697" s="86"/>
    </row>
    <row r="698" spans="1:6" ht="18.75">
      <c r="A698" s="79" t="s">
        <v>1140</v>
      </c>
      <c r="B698" s="111" t="s">
        <v>1141</v>
      </c>
      <c r="C698" s="85" t="s">
        <v>515</v>
      </c>
      <c r="E698" s="86"/>
      <c r="F698" s="86"/>
    </row>
    <row r="699" spans="1:6" ht="18.75">
      <c r="A699" s="79" t="s">
        <v>1142</v>
      </c>
      <c r="B699" s="111" t="s">
        <v>1143</v>
      </c>
      <c r="C699" s="85" t="s">
        <v>515</v>
      </c>
      <c r="E699" s="86"/>
      <c r="F699" s="86"/>
    </row>
    <row r="700" spans="1:6" ht="18.75">
      <c r="A700" s="79" t="s">
        <v>1144</v>
      </c>
      <c r="B700" s="111" t="s">
        <v>1145</v>
      </c>
      <c r="C700" s="85" t="s">
        <v>515</v>
      </c>
      <c r="E700" s="86"/>
      <c r="F700" s="86"/>
    </row>
    <row r="701" spans="1:6" ht="18.75">
      <c r="A701" s="79" t="s">
        <v>1146</v>
      </c>
      <c r="B701" s="111" t="s">
        <v>1147</v>
      </c>
      <c r="C701" s="85" t="s">
        <v>515</v>
      </c>
      <c r="E701" s="86"/>
      <c r="F701" s="86"/>
    </row>
    <row r="702" spans="1:6" ht="18.75">
      <c r="A702" s="79" t="s">
        <v>1148</v>
      </c>
      <c r="B702" s="111" t="s">
        <v>1149</v>
      </c>
      <c r="C702" s="85" t="s">
        <v>515</v>
      </c>
      <c r="E702" s="86"/>
      <c r="F702" s="86"/>
    </row>
    <row r="703" spans="1:6" ht="18.75">
      <c r="A703" s="79" t="s">
        <v>1150</v>
      </c>
      <c r="B703" s="111" t="s">
        <v>1151</v>
      </c>
      <c r="C703" s="85" t="s">
        <v>515</v>
      </c>
      <c r="E703" s="86"/>
      <c r="F703" s="86"/>
    </row>
    <row r="704" spans="1:6" ht="18.75">
      <c r="A704" s="79" t="s">
        <v>1152</v>
      </c>
      <c r="B704" s="111" t="s">
        <v>1153</v>
      </c>
      <c r="C704" s="85" t="s">
        <v>515</v>
      </c>
      <c r="E704" s="86"/>
      <c r="F704" s="86"/>
    </row>
    <row r="705" spans="1:6" ht="18.75">
      <c r="A705" s="79" t="s">
        <v>1154</v>
      </c>
      <c r="B705" s="111" t="s">
        <v>1155</v>
      </c>
      <c r="C705" s="85" t="s">
        <v>515</v>
      </c>
      <c r="E705" s="86"/>
      <c r="F705" s="86"/>
    </row>
    <row r="706" spans="1:6" ht="20.25" thickBot="1">
      <c r="A706" s="79" t="s">
        <v>1156</v>
      </c>
      <c r="B706" s="119" t="s">
        <v>1157</v>
      </c>
      <c r="C706" s="85" t="s">
        <v>515</v>
      </c>
      <c r="E706" s="86"/>
      <c r="F706" s="86"/>
    </row>
    <row r="707" spans="1:6" ht="18.75">
      <c r="A707" s="79" t="s">
        <v>1158</v>
      </c>
      <c r="B707" s="110" t="s">
        <v>1159</v>
      </c>
      <c r="C707" s="85" t="s">
        <v>515</v>
      </c>
      <c r="E707" s="86"/>
      <c r="F707" s="86"/>
    </row>
    <row r="708" spans="1:6" ht="18.75">
      <c r="A708" s="79" t="s">
        <v>1160</v>
      </c>
      <c r="B708" s="111" t="s">
        <v>1161</v>
      </c>
      <c r="C708" s="85" t="s">
        <v>515</v>
      </c>
      <c r="E708" s="86"/>
      <c r="F708" s="86"/>
    </row>
    <row r="709" spans="1:6" ht="18.75">
      <c r="A709" s="79" t="s">
        <v>1162</v>
      </c>
      <c r="B709" s="111" t="s">
        <v>1163</v>
      </c>
      <c r="C709" s="85" t="s">
        <v>515</v>
      </c>
      <c r="E709" s="86"/>
      <c r="F709" s="86"/>
    </row>
    <row r="710" spans="1:6" ht="18.75">
      <c r="A710" s="79" t="s">
        <v>1164</v>
      </c>
      <c r="B710" s="111" t="s">
        <v>1165</v>
      </c>
      <c r="C710" s="85" t="s">
        <v>515</v>
      </c>
      <c r="E710" s="86"/>
      <c r="F710" s="86"/>
    </row>
    <row r="711" spans="1:6" ht="20.25" thickBot="1">
      <c r="A711" s="79" t="s">
        <v>1166</v>
      </c>
      <c r="B711" s="119" t="s">
        <v>1167</v>
      </c>
      <c r="C711" s="85" t="s">
        <v>515</v>
      </c>
      <c r="E711" s="86"/>
      <c r="F711" s="86"/>
    </row>
    <row r="712" spans="1:6" ht="19.5">
      <c r="A712" s="120"/>
      <c r="B712" s="121"/>
      <c r="C712" s="85"/>
      <c r="E712" s="86"/>
      <c r="F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44592</v>
      </c>
      <c r="C714" s="125" t="s">
        <v>1169</v>
      </c>
    </row>
    <row r="715" spans="1:3" ht="14.25">
      <c r="A715" s="125"/>
      <c r="B715" s="126">
        <v>44620</v>
      </c>
      <c r="C715" s="125" t="s">
        <v>1170</v>
      </c>
    </row>
    <row r="716" spans="1:3" ht="14.25">
      <c r="A716" s="125"/>
      <c r="B716" s="126">
        <v>44651</v>
      </c>
      <c r="C716" s="125" t="s">
        <v>1171</v>
      </c>
    </row>
    <row r="717" spans="1:3" ht="14.25">
      <c r="A717" s="125"/>
      <c r="B717" s="126">
        <v>44681</v>
      </c>
      <c r="C717" s="125" t="s">
        <v>1172</v>
      </c>
    </row>
    <row r="718" spans="1:3" ht="14.25">
      <c r="A718" s="125"/>
      <c r="B718" s="126">
        <v>44712</v>
      </c>
      <c r="C718" s="125" t="s">
        <v>1173</v>
      </c>
    </row>
    <row r="719" spans="1:3" ht="14.25">
      <c r="A719" s="125"/>
      <c r="B719" s="126">
        <v>44742</v>
      </c>
      <c r="C719" s="125" t="s">
        <v>1174</v>
      </c>
    </row>
    <row r="720" spans="1:3" ht="14.25">
      <c r="A720" s="125"/>
      <c r="B720" s="126">
        <v>44773</v>
      </c>
      <c r="C720" s="125" t="s">
        <v>1175</v>
      </c>
    </row>
    <row r="721" spans="1:3" ht="14.25">
      <c r="A721" s="125"/>
      <c r="B721" s="126">
        <v>44804</v>
      </c>
      <c r="C721" s="125" t="s">
        <v>1176</v>
      </c>
    </row>
    <row r="722" spans="1:3" ht="14.25">
      <c r="A722" s="125"/>
      <c r="B722" s="126">
        <v>44834</v>
      </c>
      <c r="C722" s="125" t="s">
        <v>1177</v>
      </c>
    </row>
    <row r="723" spans="1:3" ht="14.25">
      <c r="A723" s="125"/>
      <c r="B723" s="126">
        <v>44865</v>
      </c>
      <c r="C723" s="125" t="s">
        <v>1178</v>
      </c>
    </row>
    <row r="724" spans="1:3" ht="14.25">
      <c r="A724" s="125"/>
      <c r="B724" s="126">
        <v>44895</v>
      </c>
      <c r="C724" s="125" t="s">
        <v>1179</v>
      </c>
    </row>
    <row r="725" spans="1:3" ht="14.25">
      <c r="A725" s="125"/>
      <c r="B725" s="126">
        <v>44926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showGridLines="0" tabSelected="1" zoomScale="70" zoomScaleNormal="70" zoomScalePageLayoutView="0" workbookViewId="0" topLeftCell="A1">
      <selection activeCell="H9" sqref="H9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98.7109375" style="136" customWidth="1"/>
    <col min="4" max="5" width="23.7109375" style="136" customWidth="1"/>
    <col min="6" max="6" width="28.57421875" style="136" customWidth="1"/>
    <col min="7" max="7" width="31.00390625" style="136" customWidth="1"/>
    <col min="8" max="8" width="40.71093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38" t="s">
        <v>1405</v>
      </c>
      <c r="B2" s="339"/>
      <c r="C2" s="339"/>
      <c r="D2" s="339"/>
      <c r="E2" s="339"/>
      <c r="F2" s="339"/>
      <c r="G2" s="339"/>
      <c r="H2" s="340"/>
    </row>
    <row r="3" spans="1:8" ht="42" customHeight="1" thickBot="1">
      <c r="A3" s="341" t="s">
        <v>1206</v>
      </c>
      <c r="B3" s="342"/>
      <c r="C3" s="342"/>
      <c r="D3" s="342"/>
      <c r="E3" s="342"/>
      <c r="F3" s="342"/>
      <c r="G3" s="342"/>
      <c r="H3" s="343"/>
    </row>
    <row r="4" ht="15"/>
    <row r="5" spans="1:7" ht="18">
      <c r="A5" s="344" t="str">
        <f>_xlfn.IFERROR(VLOOKUP(F5,PRBK,2,FALSE),"")</f>
        <v>Угърчин</v>
      </c>
      <c r="B5" s="345"/>
      <c r="C5" s="346"/>
      <c r="D5" s="231"/>
      <c r="E5" s="131" t="s">
        <v>1181</v>
      </c>
      <c r="F5" s="132" t="s">
        <v>799</v>
      </c>
      <c r="G5" s="279" t="s">
        <v>1404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1:6" ht="18">
      <c r="A8" s="270" t="s">
        <v>1434</v>
      </c>
      <c r="E8" s="127">
        <v>44197</v>
      </c>
      <c r="F8" s="317">
        <v>44742</v>
      </c>
    </row>
    <row r="9" ht="15"/>
    <row r="10" spans="1:7" ht="47.25">
      <c r="A10" s="349" t="s">
        <v>1209</v>
      </c>
      <c r="B10" s="350"/>
      <c r="C10" s="351"/>
      <c r="D10" s="245" t="s">
        <v>1214</v>
      </c>
      <c r="F10" s="283" t="s">
        <v>1406</v>
      </c>
      <c r="G10" s="283"/>
    </row>
    <row r="11" spans="1:7" ht="110.25">
      <c r="A11" s="352"/>
      <c r="B11" s="353"/>
      <c r="C11" s="354"/>
      <c r="D11" s="236" t="s">
        <v>1204</v>
      </c>
      <c r="F11" s="245" t="s">
        <v>1394</v>
      </c>
      <c r="G11" s="245" t="s">
        <v>1398</v>
      </c>
    </row>
    <row r="12" spans="1:8" ht="51.75" customHeight="1">
      <c r="A12" s="327" t="s">
        <v>1217</v>
      </c>
      <c r="B12" s="328"/>
      <c r="C12" s="329"/>
      <c r="D12" s="237">
        <f>+1!$D$66</f>
        <v>24037</v>
      </c>
      <c r="F12" s="268">
        <f>_xlfn.IFERROR(VLOOKUP(F5*1,Pril_PMS,3,0),0)</f>
        <v>222483</v>
      </c>
      <c r="G12" s="268">
        <f>_xlfn.IFERROR(VLOOKUP(F5*1,Pril_PMS,4,0),0)</f>
        <v>33372</v>
      </c>
      <c r="H12" s="245" t="s">
        <v>1409</v>
      </c>
    </row>
    <row r="13" spans="1:7" ht="18.75" customHeight="1">
      <c r="A13" s="327" t="s">
        <v>1210</v>
      </c>
      <c r="B13" s="328"/>
      <c r="C13" s="329"/>
      <c r="D13" s="237">
        <f>+2!$D$66</f>
        <v>0</v>
      </c>
      <c r="F13" s="269" t="s">
        <v>1397</v>
      </c>
      <c r="G13" s="269"/>
    </row>
    <row r="14" spans="1:7" ht="34.5" customHeight="1">
      <c r="A14" s="327" t="s">
        <v>1211</v>
      </c>
      <c r="B14" s="328"/>
      <c r="C14" s="329"/>
      <c r="D14" s="237">
        <f>+3!$D$66</f>
        <v>0</v>
      </c>
      <c r="F14" s="278">
        <f>+SUM(D12:D20)</f>
        <v>64410</v>
      </c>
      <c r="G14" s="278">
        <f>+D18</f>
        <v>11273</v>
      </c>
    </row>
    <row r="15" spans="1:7" ht="21" customHeight="1">
      <c r="A15" s="327" t="s">
        <v>1212</v>
      </c>
      <c r="B15" s="328"/>
      <c r="C15" s="329"/>
      <c r="D15" s="237">
        <f>+4!$D$66</f>
        <v>0</v>
      </c>
      <c r="F15" s="269" t="s">
        <v>1396</v>
      </c>
      <c r="G15" s="269"/>
    </row>
    <row r="16" spans="1:7" ht="18">
      <c r="A16" s="327" t="s">
        <v>1213</v>
      </c>
      <c r="B16" s="328"/>
      <c r="C16" s="329"/>
      <c r="D16" s="237">
        <f>+5!$D$66</f>
        <v>0</v>
      </c>
      <c r="F16" s="278">
        <f>_xlfn.IFERROR(F12-F14,0)</f>
        <v>158073</v>
      </c>
      <c r="G16" s="278">
        <f>_xlfn.IFERROR(G12-G14,0)</f>
        <v>22099</v>
      </c>
    </row>
    <row r="17" spans="1:7" ht="38.25" customHeight="1">
      <c r="A17" s="327" t="s">
        <v>1411</v>
      </c>
      <c r="B17" s="328"/>
      <c r="C17" s="329"/>
      <c r="D17" s="237">
        <f>+6!D66</f>
        <v>29100</v>
      </c>
      <c r="F17" s="357">
        <f>+IF(F16&lt;0,"ВНИМАНИЕ! ОТЧЕТЪТ НАДХЪРЛЯ СУМАТА ОДОБРЕНА СЪГЛАСНО ПОСТАНОВЛЕНИЕТО!","")</f>
      </c>
      <c r="G17" s="357"/>
    </row>
    <row r="18" spans="1:4" ht="38.25" customHeight="1">
      <c r="A18" s="327" t="s">
        <v>1417</v>
      </c>
      <c r="B18" s="328"/>
      <c r="C18" s="329"/>
      <c r="D18" s="237">
        <f>+7!D66</f>
        <v>11273</v>
      </c>
    </row>
    <row r="19" spans="1:4" ht="38.25" customHeight="1">
      <c r="A19" s="327" t="s">
        <v>1412</v>
      </c>
      <c r="B19" s="328"/>
      <c r="C19" s="329"/>
      <c r="D19" s="237">
        <f>+8!D66</f>
        <v>0</v>
      </c>
    </row>
    <row r="20" spans="1:4" ht="39" customHeight="1">
      <c r="A20" s="327" t="s">
        <v>1416</v>
      </c>
      <c r="B20" s="328"/>
      <c r="C20" s="329"/>
      <c r="D20" s="237">
        <f>+9!D70</f>
        <v>0</v>
      </c>
    </row>
    <row r="21" spans="4:7" ht="16.5" thickBot="1">
      <c r="D21" s="223">
        <f>+IF(D26="OK!","","НЕРАВНЕНИЕ!")</f>
      </c>
      <c r="E21" s="223"/>
      <c r="F21" s="223"/>
      <c r="G21" s="223"/>
    </row>
    <row r="22" spans="1:6" ht="33.75" thickBot="1">
      <c r="A22" s="13"/>
      <c r="B22" s="14"/>
      <c r="C22" s="15" t="s">
        <v>1208</v>
      </c>
      <c r="D22" s="358" t="s">
        <v>1204</v>
      </c>
      <c r="E22" s="359"/>
      <c r="F22" s="360"/>
    </row>
    <row r="23" spans="1:6" ht="32.25" thickBot="1">
      <c r="A23" s="218"/>
      <c r="B23" s="219"/>
      <c r="C23" s="220" t="s">
        <v>1203</v>
      </c>
      <c r="D23" s="233" t="s">
        <v>1207</v>
      </c>
      <c r="E23" s="232" t="s">
        <v>1185</v>
      </c>
      <c r="F23" s="214" t="s">
        <v>1186</v>
      </c>
    </row>
    <row r="24" spans="1:6" s="215" customFormat="1" ht="31.5" customHeight="1">
      <c r="A24" s="230"/>
      <c r="B24" s="216"/>
      <c r="C24" s="280" t="s">
        <v>1415</v>
      </c>
      <c r="D24" s="272">
        <f>+E24+F24</f>
        <v>64410</v>
      </c>
      <c r="E24" s="276">
        <f>+1!E13+2!E13+3!E13+4!E13+5!E13+6!E13+7!E13+8!E13+9!E13</f>
        <v>6407</v>
      </c>
      <c r="F24" s="277">
        <f>+1!F13+2!F13+3!F13+4!F13+5!F13+6!F13+7!F13+8!F13+9!F13</f>
        <v>58003</v>
      </c>
    </row>
    <row r="25" ht="15.75" thickBot="1"/>
    <row r="26" spans="1:6" s="227" customFormat="1" ht="16.5" customHeight="1" thickBot="1">
      <c r="A26" s="224"/>
      <c r="B26" s="225"/>
      <c r="C26" s="226" t="s">
        <v>1205</v>
      </c>
      <c r="D26" s="221" t="str">
        <f>IF(D24-D77-D80=0,"OK!","НЕРАВНЕНИЕ")</f>
        <v>OK!</v>
      </c>
      <c r="E26" s="221"/>
      <c r="F26" s="222"/>
    </row>
    <row r="27" ht="15.75" thickBot="1"/>
    <row r="28" spans="1:6" ht="18.75" thickBot="1">
      <c r="A28" s="13"/>
      <c r="B28" s="14"/>
      <c r="C28" s="15" t="s">
        <v>49</v>
      </c>
      <c r="D28" s="358" t="s">
        <v>1204</v>
      </c>
      <c r="E28" s="359"/>
      <c r="F28" s="360"/>
    </row>
    <row r="29" spans="1:6" ht="32.25" thickBot="1">
      <c r="A29" s="141" t="s">
        <v>46</v>
      </c>
      <c r="B29" s="142" t="s">
        <v>47</v>
      </c>
      <c r="C29" s="143" t="s">
        <v>48</v>
      </c>
      <c r="D29" s="229" t="s">
        <v>1207</v>
      </c>
      <c r="E29" s="229" t="s">
        <v>1185</v>
      </c>
      <c r="F29" s="229" t="s">
        <v>1186</v>
      </c>
    </row>
    <row r="30" spans="1:6" ht="15.75">
      <c r="A30" s="144">
        <v>100</v>
      </c>
      <c r="B30" s="332" t="s">
        <v>0</v>
      </c>
      <c r="C30" s="333"/>
      <c r="D30" s="301">
        <f aca="true" t="shared" si="0" ref="D30:D75">+E30+F30</f>
        <v>0</v>
      </c>
      <c r="E30" s="297">
        <f>+1!E19+2!E19+3!E19+4!E19+5!E19+6!E19+7!E19+8!E19</f>
        <v>0</v>
      </c>
      <c r="F30" s="297">
        <f>+1!F19+2!F19+3!F19+4!F19+5!F19+6!F19+7!F19+8!F19</f>
        <v>0</v>
      </c>
    </row>
    <row r="31" spans="1:6" ht="15.75">
      <c r="A31" s="1">
        <v>200</v>
      </c>
      <c r="B31" s="334" t="s">
        <v>1</v>
      </c>
      <c r="C31" s="335"/>
      <c r="D31" s="302">
        <f t="shared" si="0"/>
        <v>0</v>
      </c>
      <c r="E31" s="298">
        <f>+1!E20+2!E20+3!E20+4!E20+5!E20+6!E20+7!E20+8!E20</f>
        <v>0</v>
      </c>
      <c r="F31" s="140">
        <f>+1!F20+2!F20+3!F20+4!F20+5!F20+6!F20+7!F20+8!F20</f>
        <v>0</v>
      </c>
    </row>
    <row r="32" spans="1:6" ht="15.75">
      <c r="A32" s="1">
        <v>500</v>
      </c>
      <c r="B32" s="336" t="s">
        <v>2</v>
      </c>
      <c r="C32" s="337"/>
      <c r="D32" s="302">
        <f t="shared" si="0"/>
        <v>0</v>
      </c>
      <c r="E32" s="298">
        <f>+1!E21+2!E21+3!E21+4!E21+5!E21+6!E21+7!E21+8!E21</f>
        <v>0</v>
      </c>
      <c r="F32" s="140">
        <f>+1!F21+2!F21+3!F21+4!F21+5!F21+6!F21+7!F21+8!F21</f>
        <v>0</v>
      </c>
    </row>
    <row r="33" spans="1:6" ht="15" customHeight="1">
      <c r="A33" s="1">
        <v>800</v>
      </c>
      <c r="B33" s="347" t="s">
        <v>3</v>
      </c>
      <c r="C33" s="348"/>
      <c r="D33" s="302">
        <f t="shared" si="0"/>
        <v>0</v>
      </c>
      <c r="E33" s="298">
        <f>+1!E22+2!E22+3!E22+4!E22+5!E22+6!E22+7!E22+8!E22</f>
        <v>0</v>
      </c>
      <c r="F33" s="140">
        <f>+1!F22+2!F22+3!F22+4!F22+5!F22+6!F22+7!F22+8!F22</f>
        <v>0</v>
      </c>
    </row>
    <row r="34" spans="1:6" ht="15.75">
      <c r="A34" s="1">
        <v>1000</v>
      </c>
      <c r="B34" s="334" t="s">
        <v>4</v>
      </c>
      <c r="C34" s="335"/>
      <c r="D34" s="302">
        <f t="shared" si="0"/>
        <v>35310</v>
      </c>
      <c r="E34" s="298">
        <f>+1!E23+2!E23+3!E23+4!E23+5!E23+6!E23+7!E23+8!E23</f>
        <v>5107</v>
      </c>
      <c r="F34" s="140">
        <f>+1!F23+2!F23+3!F23+4!F23+5!F23+6!F23+7!F23+8!F23</f>
        <v>30203</v>
      </c>
    </row>
    <row r="35" spans="1:6" ht="15" customHeight="1">
      <c r="A35" s="5"/>
      <c r="B35" s="3">
        <v>1011</v>
      </c>
      <c r="C35" s="145" t="s">
        <v>5</v>
      </c>
      <c r="D35" s="303">
        <f t="shared" si="0"/>
        <v>0</v>
      </c>
      <c r="E35" s="217">
        <f>+1!E24+2!E24+3!E24+4!E24+5!E24+6!E24+7!E24+8!E24</f>
        <v>0</v>
      </c>
      <c r="F35" s="159">
        <f>+1!F24+2!F24+3!F24+4!F24+5!F24+6!F24+7!F24+8!F24</f>
        <v>0</v>
      </c>
    </row>
    <row r="36" spans="1:6" ht="15" customHeight="1">
      <c r="A36" s="5"/>
      <c r="B36" s="6">
        <v>1012</v>
      </c>
      <c r="C36" s="146" t="s">
        <v>6</v>
      </c>
      <c r="D36" s="303">
        <f t="shared" si="0"/>
        <v>0</v>
      </c>
      <c r="E36" s="217">
        <f>+1!E25+2!E25+3!E25+4!E25+5!E25+6!E25+7!E25+8!E25</f>
        <v>0</v>
      </c>
      <c r="F36" s="159">
        <f>+1!F25+2!F25+3!F25+4!F25+5!F25+6!F25+7!F25+8!F25</f>
        <v>0</v>
      </c>
    </row>
    <row r="37" spans="1:6" ht="15" customHeight="1">
      <c r="A37" s="5"/>
      <c r="B37" s="6">
        <v>1013</v>
      </c>
      <c r="C37" s="146" t="s">
        <v>7</v>
      </c>
      <c r="D37" s="303">
        <f t="shared" si="0"/>
        <v>0</v>
      </c>
      <c r="E37" s="217">
        <f>+1!E26+2!E26+3!E26+4!E26+5!E26+6!E26+7!E26+8!E26</f>
        <v>0</v>
      </c>
      <c r="F37" s="159">
        <f>+1!F26+2!F26+3!F26+4!F26+5!F26+6!F26+7!F26+8!F26</f>
        <v>0</v>
      </c>
    </row>
    <row r="38" spans="1:6" ht="15" customHeight="1">
      <c r="A38" s="5"/>
      <c r="B38" s="6">
        <v>1014</v>
      </c>
      <c r="C38" s="146" t="s">
        <v>8</v>
      </c>
      <c r="D38" s="303">
        <f t="shared" si="0"/>
        <v>0</v>
      </c>
      <c r="E38" s="217">
        <f>+1!E27+2!E27+3!E27+4!E27+5!E27+6!E27+7!E27+8!E27</f>
        <v>0</v>
      </c>
      <c r="F38" s="159">
        <f>+1!F27+2!F27+3!F27+4!F27+5!F27+6!F27+7!F27+8!F27</f>
        <v>0</v>
      </c>
    </row>
    <row r="39" spans="1:6" ht="15" customHeight="1">
      <c r="A39" s="5"/>
      <c r="B39" s="6">
        <v>1015</v>
      </c>
      <c r="C39" s="146" t="s">
        <v>9</v>
      </c>
      <c r="D39" s="303">
        <f t="shared" si="0"/>
        <v>17927</v>
      </c>
      <c r="E39" s="217">
        <f>+1!E28+2!E28+3!E28+4!E28+5!E28+6!E28+7!E28+8!E28</f>
        <v>5107</v>
      </c>
      <c r="F39" s="159">
        <f>+1!F28+2!F28+3!F28+4!F28+5!F28+6!F28+7!F28+8!F28</f>
        <v>12820</v>
      </c>
    </row>
    <row r="40" spans="1:6" ht="15.75">
      <c r="A40" s="5"/>
      <c r="B40" s="7">
        <v>1016</v>
      </c>
      <c r="C40" s="147" t="s">
        <v>10</v>
      </c>
      <c r="D40" s="303">
        <f t="shared" si="0"/>
        <v>0</v>
      </c>
      <c r="E40" s="217">
        <f>+1!E29+2!E29+3!E29+4!E29+5!E29+6!E29+7!E29+8!E29</f>
        <v>0</v>
      </c>
      <c r="F40" s="159">
        <f>+1!F29+2!F29+3!F29+4!F29+5!F29+6!F29+7!F29+8!F29</f>
        <v>0</v>
      </c>
    </row>
    <row r="41" spans="1:6" ht="15.75">
      <c r="A41" s="2"/>
      <c r="B41" s="8">
        <v>1020</v>
      </c>
      <c r="C41" s="148" t="s">
        <v>11</v>
      </c>
      <c r="D41" s="303">
        <f t="shared" si="0"/>
        <v>17383</v>
      </c>
      <c r="E41" s="217">
        <f>+1!E30+2!E30+3!E30+4!E30+5!E30+6!E30+7!E30+8!E30</f>
        <v>0</v>
      </c>
      <c r="F41" s="159">
        <f>+1!F30+2!F30+3!F30+4!F30+5!F30+6!F30+7!F30+8!F30</f>
        <v>17383</v>
      </c>
    </row>
    <row r="42" spans="1:6" ht="15.75">
      <c r="A42" s="5"/>
      <c r="B42" s="9">
        <v>1030</v>
      </c>
      <c r="C42" s="149" t="s">
        <v>12</v>
      </c>
      <c r="D42" s="303">
        <f t="shared" si="0"/>
        <v>0</v>
      </c>
      <c r="E42" s="217">
        <f>+1!E31+2!E31+3!E31+4!E31+5!E31+6!E31+7!E31+8!E31</f>
        <v>0</v>
      </c>
      <c r="F42" s="159">
        <f>+1!F31+2!F31+3!F31+4!F31+5!F31+6!F31+7!F31+8!F31</f>
        <v>0</v>
      </c>
    </row>
    <row r="43" spans="1:6" ht="15.75">
      <c r="A43" s="5"/>
      <c r="B43" s="8">
        <v>1051</v>
      </c>
      <c r="C43" s="150" t="s">
        <v>13</v>
      </c>
      <c r="D43" s="303">
        <f t="shared" si="0"/>
        <v>0</v>
      </c>
      <c r="E43" s="217">
        <f>+1!E32+2!E32+3!E32+4!E32+5!E32+6!E32+7!E32+8!E32</f>
        <v>0</v>
      </c>
      <c r="F43" s="159">
        <f>+1!F32+2!F32+3!F32+4!F32+5!F32+6!F32+7!F32+8!F32</f>
        <v>0</v>
      </c>
    </row>
    <row r="44" spans="1:6" ht="15.75">
      <c r="A44" s="5"/>
      <c r="B44" s="6">
        <v>1052</v>
      </c>
      <c r="C44" s="146" t="s">
        <v>14</v>
      </c>
      <c r="D44" s="303">
        <f t="shared" si="0"/>
        <v>0</v>
      </c>
      <c r="E44" s="217">
        <f>+1!E33+2!E33+3!E33+4!E33+5!E33+6!E33+7!E33+8!E33</f>
        <v>0</v>
      </c>
      <c r="F44" s="159">
        <f>+1!F33+2!F33+3!F33+4!F33+5!F33+6!F33+7!F33+8!F33</f>
        <v>0</v>
      </c>
    </row>
    <row r="45" spans="1:6" ht="15.75">
      <c r="A45" s="5"/>
      <c r="B45" s="9">
        <v>1053</v>
      </c>
      <c r="C45" s="149" t="s">
        <v>15</v>
      </c>
      <c r="D45" s="303">
        <f t="shared" si="0"/>
        <v>0</v>
      </c>
      <c r="E45" s="217">
        <f>+1!E34+2!E34+3!E34+4!E34+5!E34+6!E34+7!E34+8!E34</f>
        <v>0</v>
      </c>
      <c r="F45" s="159">
        <f>+1!F34+2!F34+3!F34+4!F34+5!F34+6!F34+7!F34+8!F34</f>
        <v>0</v>
      </c>
    </row>
    <row r="46" spans="1:6" ht="15.75">
      <c r="A46" s="5"/>
      <c r="B46" s="8">
        <v>1062</v>
      </c>
      <c r="C46" s="148" t="s">
        <v>16</v>
      </c>
      <c r="D46" s="303">
        <f t="shared" si="0"/>
        <v>0</v>
      </c>
      <c r="E46" s="217">
        <f>+1!E35+2!E35+3!E35+4!E35+5!E35+6!E35+7!E35+8!E35</f>
        <v>0</v>
      </c>
      <c r="F46" s="159">
        <f>+1!F35+2!F35+3!F35+4!F35+5!F35+6!F35+7!F35+8!F35</f>
        <v>0</v>
      </c>
    </row>
    <row r="47" spans="1:6" ht="15.75">
      <c r="A47" s="5"/>
      <c r="B47" s="9">
        <v>1063</v>
      </c>
      <c r="C47" s="151" t="s">
        <v>17</v>
      </c>
      <c r="D47" s="303">
        <f t="shared" si="0"/>
        <v>0</v>
      </c>
      <c r="E47" s="217">
        <f>+1!E36+2!E36+3!E36+4!E36+5!E36+6!E36+7!E36+8!E36</f>
        <v>0</v>
      </c>
      <c r="F47" s="159">
        <f>+1!F36+2!F36+3!F36+4!F36+5!F36+6!F36+7!F36+8!F36</f>
        <v>0</v>
      </c>
    </row>
    <row r="48" spans="1:6" ht="15.75">
      <c r="A48" s="5"/>
      <c r="B48" s="10">
        <v>1069</v>
      </c>
      <c r="C48" s="152" t="s">
        <v>18</v>
      </c>
      <c r="D48" s="303">
        <f t="shared" si="0"/>
        <v>0</v>
      </c>
      <c r="E48" s="217">
        <f>+1!E37+2!E37+3!E37+4!E37+5!E37+6!E37+7!E37+8!E37</f>
        <v>0</v>
      </c>
      <c r="F48" s="159">
        <f>+1!F37+2!F37+3!F37+4!F37+5!F37+6!F37+7!F37+8!F37</f>
        <v>0</v>
      </c>
    </row>
    <row r="49" spans="1:6" ht="15.75">
      <c r="A49" s="2"/>
      <c r="B49" s="8">
        <v>1091</v>
      </c>
      <c r="C49" s="150" t="s">
        <v>19</v>
      </c>
      <c r="D49" s="303">
        <f t="shared" si="0"/>
        <v>0</v>
      </c>
      <c r="E49" s="217">
        <f>+1!E38+2!E38+3!E38+4!E38+5!E38+6!E38+7!E38+8!E38</f>
        <v>0</v>
      </c>
      <c r="F49" s="159">
        <f>+1!F38+2!F38+3!F38+4!F38+5!F38+6!F38+7!F38+8!F38</f>
        <v>0</v>
      </c>
    </row>
    <row r="50" spans="1:6" ht="15.75">
      <c r="A50" s="5"/>
      <c r="B50" s="6">
        <v>1092</v>
      </c>
      <c r="C50" s="146" t="s">
        <v>20</v>
      </c>
      <c r="D50" s="303">
        <f t="shared" si="0"/>
        <v>0</v>
      </c>
      <c r="E50" s="217">
        <f>+1!E39+2!E39+3!E39+4!E39+5!E39+6!E39+7!E39+8!E39</f>
        <v>0</v>
      </c>
      <c r="F50" s="159">
        <f>+1!F39+2!F39+3!F39+4!F39+5!F39+6!F39+7!F39+8!F39</f>
        <v>0</v>
      </c>
    </row>
    <row r="51" spans="1:6" ht="15.75">
      <c r="A51" s="5"/>
      <c r="B51" s="4">
        <v>1098</v>
      </c>
      <c r="C51" s="153" t="s">
        <v>21</v>
      </c>
      <c r="D51" s="303">
        <f t="shared" si="0"/>
        <v>0</v>
      </c>
      <c r="E51" s="217">
        <f>+1!E40+2!E40+3!E40+4!E40+5!E40+6!E40+7!E40+8!E40</f>
        <v>0</v>
      </c>
      <c r="F51" s="159">
        <f>+1!F40+2!F40+3!F40+4!F40+5!F40+6!F40+7!F40+8!F40</f>
        <v>0</v>
      </c>
    </row>
    <row r="52" spans="1:6" ht="15.75">
      <c r="A52" s="1">
        <v>1900</v>
      </c>
      <c r="B52" s="323" t="s">
        <v>22</v>
      </c>
      <c r="C52" s="324"/>
      <c r="D52" s="302">
        <f t="shared" si="0"/>
        <v>0</v>
      </c>
      <c r="E52" s="298">
        <f>+1!E41+2!E41+3!E41+4!E41+5!E41+6!E41+7!E41+8!E41</f>
        <v>0</v>
      </c>
      <c r="F52" s="140">
        <f>+1!F41+2!F41+3!F41+4!F41+5!F41+6!F41+7!F41+8!F41</f>
        <v>0</v>
      </c>
    </row>
    <row r="53" spans="1:6" ht="15.75">
      <c r="A53" s="1">
        <v>2100</v>
      </c>
      <c r="B53" s="323" t="s">
        <v>23</v>
      </c>
      <c r="C53" s="324"/>
      <c r="D53" s="302">
        <f t="shared" si="0"/>
        <v>0</v>
      </c>
      <c r="E53" s="298">
        <f>+1!E42+2!E42+3!E42+4!E42+5!E42+6!E42+7!E42+8!E42</f>
        <v>0</v>
      </c>
      <c r="F53" s="140">
        <f>+1!F42+2!F42+3!F42+4!F42+5!F42+6!F42+7!F42+8!F42</f>
        <v>0</v>
      </c>
    </row>
    <row r="54" spans="1:6" ht="15.75">
      <c r="A54" s="1">
        <v>2200</v>
      </c>
      <c r="B54" s="323" t="s">
        <v>24</v>
      </c>
      <c r="C54" s="324"/>
      <c r="D54" s="302">
        <f t="shared" si="0"/>
        <v>0</v>
      </c>
      <c r="E54" s="298">
        <f>+1!E43+2!E43+3!E43+4!E43+5!E43+6!E43+7!E43+8!E43</f>
        <v>0</v>
      </c>
      <c r="F54" s="140">
        <f>+1!F43+2!F43+3!F43+4!F43+5!F43+6!F43+7!F43+8!F43</f>
        <v>0</v>
      </c>
    </row>
    <row r="55" spans="1:6" ht="15.75">
      <c r="A55" s="1">
        <v>2500</v>
      </c>
      <c r="B55" s="323" t="s">
        <v>25</v>
      </c>
      <c r="C55" s="324"/>
      <c r="D55" s="302">
        <f t="shared" si="0"/>
        <v>0</v>
      </c>
      <c r="E55" s="298">
        <f>+1!E44+2!E44+3!E44+4!E44+5!E44+6!E44+7!E44+8!E44</f>
        <v>0</v>
      </c>
      <c r="F55" s="140">
        <f>+1!F44+2!F44+3!F44+4!F44+5!F44+6!F44+7!F44+8!F44</f>
        <v>0</v>
      </c>
    </row>
    <row r="56" spans="1:6" ht="15.75">
      <c r="A56" s="1">
        <v>2600</v>
      </c>
      <c r="B56" s="330" t="s">
        <v>26</v>
      </c>
      <c r="C56" s="331"/>
      <c r="D56" s="302">
        <f t="shared" si="0"/>
        <v>0</v>
      </c>
      <c r="E56" s="298">
        <f>+1!E45+2!E45+3!E45+4!E45+5!E45+6!E45+7!E45+8!E45</f>
        <v>0</v>
      </c>
      <c r="F56" s="140">
        <f>+1!F45+2!F45+3!F45+4!F45+5!F45+6!F45+7!F45+8!F45</f>
        <v>0</v>
      </c>
    </row>
    <row r="57" spans="1:6" ht="15.75">
      <c r="A57" s="1">
        <v>2700</v>
      </c>
      <c r="B57" s="330" t="s">
        <v>27</v>
      </c>
      <c r="C57" s="331"/>
      <c r="D57" s="302">
        <f t="shared" si="0"/>
        <v>0</v>
      </c>
      <c r="E57" s="298">
        <f>+1!E46+2!E46+3!E46+4!E46+5!E46+6!E46+7!E46+8!E46</f>
        <v>0</v>
      </c>
      <c r="F57" s="140">
        <f>+1!F46+2!F46+3!F46+4!F46+5!F46+6!F46+7!F46+8!F46</f>
        <v>0</v>
      </c>
    </row>
    <row r="58" spans="1:6" ht="15.75">
      <c r="A58" s="1">
        <v>2800</v>
      </c>
      <c r="B58" s="330" t="s">
        <v>28</v>
      </c>
      <c r="C58" s="331"/>
      <c r="D58" s="302">
        <f t="shared" si="0"/>
        <v>0</v>
      </c>
      <c r="E58" s="298">
        <f>+1!E47+2!E47+3!E47+4!E47+5!E47+6!E47+7!E47+8!E47</f>
        <v>0</v>
      </c>
      <c r="F58" s="140">
        <f>+1!F47+2!F47+3!F47+4!F47+5!F47+6!F47+7!F47+8!F47</f>
        <v>0</v>
      </c>
    </row>
    <row r="59" spans="1:6" ht="15.75">
      <c r="A59" s="1">
        <v>2900</v>
      </c>
      <c r="B59" s="323" t="s">
        <v>29</v>
      </c>
      <c r="C59" s="324"/>
      <c r="D59" s="302">
        <f t="shared" si="0"/>
        <v>0</v>
      </c>
      <c r="E59" s="298">
        <f>+1!E48+2!E48+3!E48+4!E48+5!E48+6!E48+7!E48+8!E48</f>
        <v>0</v>
      </c>
      <c r="F59" s="140">
        <f>+1!F48+2!F48+3!F48+4!F48+5!F48+6!F48+7!F48+8!F48</f>
        <v>0</v>
      </c>
    </row>
    <row r="60" spans="1:6" ht="15.75">
      <c r="A60" s="1">
        <v>3300</v>
      </c>
      <c r="B60" s="11" t="s">
        <v>30</v>
      </c>
      <c r="C60" s="228"/>
      <c r="D60" s="304">
        <f t="shared" si="0"/>
        <v>0</v>
      </c>
      <c r="E60" s="299">
        <f>+1!E49+2!E49+3!E49+4!E49+5!E49+6!E49+7!E49+8!E49</f>
        <v>0</v>
      </c>
      <c r="F60" s="138">
        <f>+1!F49+2!F49+3!F49+4!F49+5!F49+6!F49+7!F49+8!F49</f>
        <v>0</v>
      </c>
    </row>
    <row r="61" spans="1:6" ht="15.75">
      <c r="A61" s="1">
        <v>3900</v>
      </c>
      <c r="B61" s="323" t="s">
        <v>31</v>
      </c>
      <c r="C61" s="324"/>
      <c r="D61" s="304">
        <f t="shared" si="0"/>
        <v>0</v>
      </c>
      <c r="E61" s="299">
        <f>+1!E50+2!E50+3!E50+4!E50+5!E50+6!E50+7!E50+8!E50</f>
        <v>0</v>
      </c>
      <c r="F61" s="138">
        <f>+1!F50+2!F50+3!F50+4!F50+5!F50+6!F50+7!F50+8!F50</f>
        <v>0</v>
      </c>
    </row>
    <row r="62" spans="1:6" ht="15.75">
      <c r="A62" s="1">
        <v>4000</v>
      </c>
      <c r="B62" s="323" t="s">
        <v>32</v>
      </c>
      <c r="C62" s="324"/>
      <c r="D62" s="302">
        <f t="shared" si="0"/>
        <v>0</v>
      </c>
      <c r="E62" s="298">
        <f>+1!E51+2!E51+3!E51+4!E51+5!E51+6!E51+7!E51+8!E51</f>
        <v>0</v>
      </c>
      <c r="F62" s="140">
        <f>+1!F51+2!F51+3!F51+4!F51+5!F51+6!F51+7!F51+8!F51</f>
        <v>0</v>
      </c>
    </row>
    <row r="63" spans="1:6" ht="15.75">
      <c r="A63" s="1">
        <v>4100</v>
      </c>
      <c r="B63" s="323" t="s">
        <v>33</v>
      </c>
      <c r="C63" s="324"/>
      <c r="D63" s="304">
        <f t="shared" si="0"/>
        <v>0</v>
      </c>
      <c r="E63" s="299">
        <f>+1!E52+2!E52+3!E52+4!E52+5!E52+6!E52+7!E52+8!E52</f>
        <v>0</v>
      </c>
      <c r="F63" s="138">
        <f>+1!F52+2!F52+3!F52+4!F52+5!F52+6!F52+7!F52+8!F52</f>
        <v>0</v>
      </c>
    </row>
    <row r="64" spans="1:6" ht="15.75">
      <c r="A64" s="1">
        <v>4200</v>
      </c>
      <c r="B64" s="323" t="s">
        <v>34</v>
      </c>
      <c r="C64" s="324"/>
      <c r="D64" s="302">
        <f t="shared" si="0"/>
        <v>0</v>
      </c>
      <c r="E64" s="298">
        <f>+1!E53+2!E53+3!E53+4!E53+5!E53+6!E53+7!E53+8!E53</f>
        <v>0</v>
      </c>
      <c r="F64" s="140">
        <f>+1!F53+2!F53+3!F53+4!F53+5!F53+6!F53+7!F53+8!F53</f>
        <v>0</v>
      </c>
    </row>
    <row r="65" spans="1:6" ht="15.75">
      <c r="A65" s="1">
        <v>4300</v>
      </c>
      <c r="B65" s="323" t="s">
        <v>35</v>
      </c>
      <c r="C65" s="324"/>
      <c r="D65" s="302">
        <f t="shared" si="0"/>
        <v>0</v>
      </c>
      <c r="E65" s="298">
        <f>+1!E54+2!E54+3!E54+4!E54+5!E54+6!E54+7!E54+8!E54</f>
        <v>0</v>
      </c>
      <c r="F65" s="140">
        <f>+1!F54+2!F54+3!F54+4!F54+5!F54+6!F54+7!F54+8!F54</f>
        <v>0</v>
      </c>
    </row>
    <row r="66" spans="1:6" ht="15.75">
      <c r="A66" s="1">
        <v>4400</v>
      </c>
      <c r="B66" s="323" t="s">
        <v>36</v>
      </c>
      <c r="C66" s="324"/>
      <c r="D66" s="302">
        <f t="shared" si="0"/>
        <v>0</v>
      </c>
      <c r="E66" s="298">
        <f>+1!E55+2!E55+3!E55+4!E55+5!E55+6!E55+7!E55+8!E55</f>
        <v>0</v>
      </c>
      <c r="F66" s="140">
        <f>+1!F55+2!F55+3!F55+4!F55+5!F55+6!F55+7!F55+8!F55</f>
        <v>0</v>
      </c>
    </row>
    <row r="67" spans="1:6" ht="15.75">
      <c r="A67" s="1">
        <v>4500</v>
      </c>
      <c r="B67" s="323" t="s">
        <v>37</v>
      </c>
      <c r="C67" s="324"/>
      <c r="D67" s="302">
        <f t="shared" si="0"/>
        <v>0</v>
      </c>
      <c r="E67" s="298">
        <f>+1!E56+2!E56+3!E56+4!E56+5!E56+6!E56+7!E56+8!E56</f>
        <v>0</v>
      </c>
      <c r="F67" s="140">
        <f>+1!F56+2!F56+3!F56+4!F56+5!F56+6!F56+7!F56+8!F56</f>
        <v>0</v>
      </c>
    </row>
    <row r="68" spans="1:6" ht="15.75">
      <c r="A68" s="1">
        <v>4600</v>
      </c>
      <c r="B68" s="330" t="s">
        <v>38</v>
      </c>
      <c r="C68" s="331"/>
      <c r="D68" s="302">
        <f t="shared" si="0"/>
        <v>0</v>
      </c>
      <c r="E68" s="298">
        <f>+1!E57+2!E57+3!E57+4!E57+5!E57+6!E57+7!E57+8!E57</f>
        <v>0</v>
      </c>
      <c r="F68" s="140">
        <f>+1!F57+2!F57+3!F57+4!F57+5!F57+6!F57+7!F57+8!F57</f>
        <v>0</v>
      </c>
    </row>
    <row r="69" spans="1:6" ht="15.75">
      <c r="A69" s="1">
        <v>4900</v>
      </c>
      <c r="B69" s="323" t="s">
        <v>39</v>
      </c>
      <c r="C69" s="324"/>
      <c r="D69" s="302">
        <f t="shared" si="0"/>
        <v>0</v>
      </c>
      <c r="E69" s="298">
        <f>+1!E58+2!E58+3!E58+4!E58+5!E58+6!E58+7!E58+8!E58</f>
        <v>0</v>
      </c>
      <c r="F69" s="140">
        <f>+1!F58+2!F58+3!F58+4!F58+5!F58+6!F58+7!F58+8!F58</f>
        <v>0</v>
      </c>
    </row>
    <row r="70" spans="1:6" ht="15.75">
      <c r="A70" s="12">
        <v>5100</v>
      </c>
      <c r="B70" s="325" t="s">
        <v>40</v>
      </c>
      <c r="C70" s="326"/>
      <c r="D70" s="302">
        <f t="shared" si="0"/>
        <v>0</v>
      </c>
      <c r="E70" s="298">
        <f>+1!E59+2!E59+3!E59+4!E59+5!E59+6!E59+7!E59+8!E59</f>
        <v>0</v>
      </c>
      <c r="F70" s="140">
        <f>+1!F59+2!F59+3!F59+4!F59+5!F59+6!F59+7!F59+8!F59</f>
        <v>0</v>
      </c>
    </row>
    <row r="71" spans="1:6" ht="15.75">
      <c r="A71" s="12">
        <v>5200</v>
      </c>
      <c r="B71" s="325" t="s">
        <v>41</v>
      </c>
      <c r="C71" s="326"/>
      <c r="D71" s="302">
        <f t="shared" si="0"/>
        <v>29100</v>
      </c>
      <c r="E71" s="298">
        <f>+1!E60+2!E60+3!E60+4!E60+5!E60+6!E60+7!E60+8!E60</f>
        <v>1300</v>
      </c>
      <c r="F71" s="140">
        <f>+1!F60+2!F60+3!F60+4!F60+5!F60+6!F60+7!F60+8!F60</f>
        <v>27800</v>
      </c>
    </row>
    <row r="72" spans="1:6" ht="15.75">
      <c r="A72" s="12">
        <v>5300</v>
      </c>
      <c r="B72" s="325" t="s">
        <v>42</v>
      </c>
      <c r="C72" s="326"/>
      <c r="D72" s="302">
        <f t="shared" si="0"/>
        <v>0</v>
      </c>
      <c r="E72" s="298">
        <f>+1!E61+2!E61+3!E61+4!E61+5!E61+6!E61+7!E61+8!E61</f>
        <v>0</v>
      </c>
      <c r="F72" s="140">
        <f>+1!F61+2!F61+3!F61+4!F61+5!F61+6!F61+7!F61+8!F61</f>
        <v>0</v>
      </c>
    </row>
    <row r="73" spans="1:6" ht="15.75">
      <c r="A73" s="12">
        <v>5400</v>
      </c>
      <c r="B73" s="325" t="s">
        <v>43</v>
      </c>
      <c r="C73" s="326"/>
      <c r="D73" s="302">
        <f t="shared" si="0"/>
        <v>0</v>
      </c>
      <c r="E73" s="298">
        <f>+1!E62+2!E62+3!E62+4!E62+5!E62+6!E62+7!E62+8!E62</f>
        <v>0</v>
      </c>
      <c r="F73" s="140">
        <f>+1!F62+2!F62+3!F62+4!F62+5!F62+6!F62+7!F62+8!F62</f>
        <v>0</v>
      </c>
    </row>
    <row r="74" spans="1:6" ht="15.75">
      <c r="A74" s="1">
        <v>5500</v>
      </c>
      <c r="B74" s="323" t="s">
        <v>44</v>
      </c>
      <c r="C74" s="324"/>
      <c r="D74" s="302">
        <f t="shared" si="0"/>
        <v>0</v>
      </c>
      <c r="E74" s="298">
        <f>+1!E63+2!E63+3!E63+4!E63+5!E63+6!E63+7!E63+8!E63</f>
        <v>0</v>
      </c>
      <c r="F74" s="140">
        <f>+1!F63+2!F63+3!F63+4!F63+5!F63+6!F63+7!F63+8!F63</f>
        <v>0</v>
      </c>
    </row>
    <row r="75" spans="1:6" ht="16.5" thickBot="1">
      <c r="A75" s="154">
        <v>5700</v>
      </c>
      <c r="B75" s="321" t="s">
        <v>45</v>
      </c>
      <c r="C75" s="322"/>
      <c r="D75" s="305">
        <f t="shared" si="0"/>
        <v>0</v>
      </c>
      <c r="E75" s="300">
        <f>+1!E64+2!E64+3!E64+4!E64+5!E64+6!E64+7!E64+8!E64</f>
        <v>0</v>
      </c>
      <c r="F75" s="156">
        <f>+1!F64+2!F64+3!F64+4!F64+5!F64+6!F64+7!F64+8!F64</f>
        <v>0</v>
      </c>
    </row>
    <row r="77" spans="1:6" ht="16.5" thickBot="1">
      <c r="A77" s="154" t="s">
        <v>1200</v>
      </c>
      <c r="B77" s="321" t="s">
        <v>1201</v>
      </c>
      <c r="C77" s="322"/>
      <c r="D77" s="212">
        <f>+E77+F77</f>
        <v>64410</v>
      </c>
      <c r="E77" s="212">
        <f>SUM(E30,E31,E32,E33,E34,E52,E53,E54,E55,E56,E57,E58,E59,E60,E61,E62,E63,E64,E65,E66,E67,E68,E69,E70,E71,E72,E73,E74,E75)</f>
        <v>6407</v>
      </c>
      <c r="F77" s="213">
        <f>SUM(F30,F31,F32,F33,F34,F52,F53,F54,F55,F56,F57,F58,F59,F60,F61,F62,F63,F64,F65,F66,F67,F68,F69,F70,F71,F72,F73,F74,F75)</f>
        <v>58003</v>
      </c>
    </row>
    <row r="78" ht="15.75" thickBot="1"/>
    <row r="79" spans="1:6" ht="16.5" thickBot="1">
      <c r="A79" s="285"/>
      <c r="B79" s="286"/>
      <c r="C79" s="287" t="s">
        <v>1414</v>
      </c>
      <c r="D79" s="229" t="s">
        <v>1207</v>
      </c>
      <c r="E79" s="229" t="s">
        <v>1185</v>
      </c>
      <c r="F79" s="292" t="s">
        <v>1186</v>
      </c>
    </row>
    <row r="80" spans="1:6" ht="38.25" customHeight="1" thickBot="1">
      <c r="A80" s="293"/>
      <c r="B80" s="355" t="str">
        <f>+A20</f>
        <v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v>
      </c>
      <c r="C80" s="356"/>
      <c r="D80" s="306">
        <f>+E80+F80</f>
        <v>0</v>
      </c>
      <c r="E80" s="306">
        <f>+9!E70</f>
        <v>0</v>
      </c>
      <c r="F80" s="308">
        <f>+9!F70</f>
        <v>0</v>
      </c>
    </row>
  </sheetData>
  <sheetProtection password="81B0" sheet="1"/>
  <mergeCells count="46">
    <mergeCell ref="B57:C57"/>
    <mergeCell ref="A10:C11"/>
    <mergeCell ref="B80:C80"/>
    <mergeCell ref="F17:G17"/>
    <mergeCell ref="D28:F28"/>
    <mergeCell ref="D22:F22"/>
    <mergeCell ref="A20:C20"/>
    <mergeCell ref="A18:C18"/>
    <mergeCell ref="A19:C19"/>
    <mergeCell ref="B55:C55"/>
    <mergeCell ref="B56:C56"/>
    <mergeCell ref="B33:C33"/>
    <mergeCell ref="B68:C68"/>
    <mergeCell ref="B69:C69"/>
    <mergeCell ref="B62:C62"/>
    <mergeCell ref="B63:C63"/>
    <mergeCell ref="B64:C64"/>
    <mergeCell ref="B52:C52"/>
    <mergeCell ref="B53:C53"/>
    <mergeCell ref="B54:C54"/>
    <mergeCell ref="B32:C32"/>
    <mergeCell ref="B34:C34"/>
    <mergeCell ref="A2:H2"/>
    <mergeCell ref="A3:H3"/>
    <mergeCell ref="A5:C5"/>
    <mergeCell ref="A12:C12"/>
    <mergeCell ref="A13:C13"/>
    <mergeCell ref="A14:C14"/>
    <mergeCell ref="B65:C65"/>
    <mergeCell ref="B75:C75"/>
    <mergeCell ref="A15:C15"/>
    <mergeCell ref="A16:C16"/>
    <mergeCell ref="A17:C17"/>
    <mergeCell ref="B59:C59"/>
    <mergeCell ref="B61:C61"/>
    <mergeCell ref="B58:C58"/>
    <mergeCell ref="B30:C30"/>
    <mergeCell ref="B31:C31"/>
    <mergeCell ref="B77:C77"/>
    <mergeCell ref="B66:C66"/>
    <mergeCell ref="B67:C67"/>
    <mergeCell ref="B74:C74"/>
    <mergeCell ref="B70:C70"/>
    <mergeCell ref="B71:C71"/>
    <mergeCell ref="B72:C72"/>
    <mergeCell ref="B73:C73"/>
  </mergeCells>
  <conditionalFormatting sqref="E21:G21">
    <cfRule type="cellIs" priority="6" dxfId="1" operator="equal" stopIfTrue="1">
      <formula>"НЕРАВНЕНИЕ!"</formula>
    </cfRule>
  </conditionalFormatting>
  <conditionalFormatting sqref="D21">
    <cfRule type="cellIs" priority="5" dxfId="1" operator="equal" stopIfTrue="1">
      <formula>"НЕРАВНЕНИЕ!"</formula>
    </cfRule>
  </conditionalFormatting>
  <conditionalFormatting sqref="F17">
    <cfRule type="cellIs" priority="3" dxfId="30" operator="equal" stopIfTrue="1">
      <formula>"ВНИМАНИЕ! ОТЧЕТЪТ НАДХЪРЛЯ СУМАТА ОДОБРЕНА СЪГЛАСНО ПОСТАНОВЛЕНИЕТО!"</formula>
    </cfRule>
  </conditionalFormatting>
  <dataValidations count="3">
    <dataValidation operator="lessThan" allowBlank="1" showInputMessage="1" showErrorMessage="1" error="Въвежда се цяло число!" sqref="E77:F77 D26:F26 E30:F75"/>
    <dataValidation type="whole" operator="greaterThanOrEqual" allowBlank="1" showInputMessage="1" showErrorMessage="1" error="Въвежда се цяло положително число!" sqref="E80:F80">
      <formula1>0</formula1>
    </dataValidation>
    <dataValidation type="list" allowBlank="1" showInputMessage="1" showErrorMessage="1" sqref="F8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8:C18" location="'7'!A1" display="7. Разходи за изпълнение на мерки във връзка с COVID-19 за субсидиране на пътнически превози по междуселищни автобусни линии (по чл. 4 от ПМС № 326 от 2021 г.) "/>
    <hyperlink ref="A19:C19" location="'8'!A1" display="8. Разходи по организационно-техническата подготовка и обезпечаването на частичните избори през 2021 г. при предсрочно прекратяване на пълномощията на кмет"/>
    <hyperlink ref="A17:C17" location="'6'!A1" display="6. Други мерки, невключени в мерките по т.1-5"/>
    <hyperlink ref="A20:C20" location="'9'!A1" display="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35" r:id="rId3"/>
  <headerFoot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H66"/>
  <sheetViews>
    <sheetView showGridLines="0" zoomScale="70" zoomScaleNormal="70" zoomScalePageLayoutView="0" workbookViewId="0" topLeftCell="A1">
      <selection activeCell="G13" sqref="G13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1" t="str">
        <f>+RECAP!A2</f>
        <v>ОТЧЕТ ПО ЧЛ. 3 ОТ ПОСТАНОВЛЕНИЕ № 326 НА МИНИСТЕРСКИЯ СЪВЕТ ОТ 2021 Г.</v>
      </c>
      <c r="B2" s="342"/>
      <c r="C2" s="342"/>
      <c r="D2" s="342"/>
      <c r="E2" s="342"/>
      <c r="F2" s="342"/>
      <c r="G2" s="342"/>
      <c r="H2" s="343"/>
    </row>
    <row r="3" spans="1:8" ht="42" customHeight="1" thickBot="1">
      <c r="A3" s="341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42"/>
      <c r="C3" s="342"/>
      <c r="D3" s="342"/>
      <c r="E3" s="342"/>
      <c r="F3" s="342"/>
      <c r="G3" s="342"/>
      <c r="H3" s="343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44742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58" t="s">
        <v>1204</v>
      </c>
      <c r="E11" s="359"/>
      <c r="F11" s="360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1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24037</v>
      </c>
      <c r="E13" s="273">
        <v>5107</v>
      </c>
      <c r="F13" s="274">
        <v>18930</v>
      </c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58" t="s">
        <v>1204</v>
      </c>
      <c r="E17" s="359"/>
      <c r="F17" s="360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32" t="s">
        <v>0</v>
      </c>
      <c r="C19" s="333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34" t="s">
        <v>1</v>
      </c>
      <c r="C20" s="335"/>
      <c r="D20" s="139">
        <f t="shared" si="0"/>
        <v>0</v>
      </c>
      <c r="E20" s="240"/>
      <c r="F20" s="241"/>
    </row>
    <row r="21" spans="1:6" ht="15.75">
      <c r="A21" s="1">
        <v>500</v>
      </c>
      <c r="B21" s="336" t="s">
        <v>2</v>
      </c>
      <c r="C21" s="337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7" t="s">
        <v>3</v>
      </c>
      <c r="C22" s="348"/>
      <c r="D22" s="139">
        <f t="shared" si="0"/>
        <v>0</v>
      </c>
      <c r="E22" s="240"/>
      <c r="F22" s="241"/>
    </row>
    <row r="23" spans="1:6" ht="15.75">
      <c r="A23" s="1">
        <v>1000</v>
      </c>
      <c r="B23" s="334" t="s">
        <v>4</v>
      </c>
      <c r="C23" s="335"/>
      <c r="D23" s="139">
        <f t="shared" si="0"/>
        <v>24037</v>
      </c>
      <c r="E23" s="139">
        <f>+SUM(E24:E40)</f>
        <v>5107</v>
      </c>
      <c r="F23" s="140">
        <f>+SUM(F24:F40)</f>
        <v>18930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17927</v>
      </c>
      <c r="E28" s="242">
        <v>5107</v>
      </c>
      <c r="F28" s="243">
        <v>12820</v>
      </c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6110</v>
      </c>
      <c r="E30" s="242"/>
      <c r="F30" s="243">
        <v>6110</v>
      </c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23" t="s">
        <v>22</v>
      </c>
      <c r="C41" s="324"/>
      <c r="D41" s="139">
        <f t="shared" si="0"/>
        <v>0</v>
      </c>
      <c r="E41" s="240"/>
      <c r="F41" s="241"/>
    </row>
    <row r="42" spans="1:6" ht="15.75">
      <c r="A42" s="1">
        <v>2100</v>
      </c>
      <c r="B42" s="323" t="s">
        <v>23</v>
      </c>
      <c r="C42" s="324"/>
      <c r="D42" s="139">
        <f t="shared" si="0"/>
        <v>0</v>
      </c>
      <c r="E42" s="240"/>
      <c r="F42" s="241"/>
    </row>
    <row r="43" spans="1:6" ht="15.75">
      <c r="A43" s="1">
        <v>2200</v>
      </c>
      <c r="B43" s="323" t="s">
        <v>24</v>
      </c>
      <c r="C43" s="324"/>
      <c r="D43" s="139">
        <f t="shared" si="0"/>
        <v>0</v>
      </c>
      <c r="E43" s="240"/>
      <c r="F43" s="241"/>
    </row>
    <row r="44" spans="1:6" ht="15.75">
      <c r="A44" s="1">
        <v>2500</v>
      </c>
      <c r="B44" s="323" t="s">
        <v>25</v>
      </c>
      <c r="C44" s="324"/>
      <c r="D44" s="139">
        <f t="shared" si="0"/>
        <v>0</v>
      </c>
      <c r="E44" s="240"/>
      <c r="F44" s="241"/>
    </row>
    <row r="45" spans="1:6" ht="15.75">
      <c r="A45" s="1">
        <v>2600</v>
      </c>
      <c r="B45" s="330" t="s">
        <v>26</v>
      </c>
      <c r="C45" s="331"/>
      <c r="D45" s="139">
        <f t="shared" si="0"/>
        <v>0</v>
      </c>
      <c r="E45" s="240"/>
      <c r="F45" s="241"/>
    </row>
    <row r="46" spans="1:6" ht="15.75">
      <c r="A46" s="1">
        <v>2700</v>
      </c>
      <c r="B46" s="330" t="s">
        <v>27</v>
      </c>
      <c r="C46" s="331"/>
      <c r="D46" s="139">
        <f t="shared" si="0"/>
        <v>0</v>
      </c>
      <c r="E46" s="240"/>
      <c r="F46" s="241"/>
    </row>
    <row r="47" spans="1:6" ht="15.75">
      <c r="A47" s="1">
        <v>2800</v>
      </c>
      <c r="B47" s="330" t="s">
        <v>28</v>
      </c>
      <c r="C47" s="331"/>
      <c r="D47" s="139">
        <f t="shared" si="0"/>
        <v>0</v>
      </c>
      <c r="E47" s="240"/>
      <c r="F47" s="241"/>
    </row>
    <row r="48" spans="1:6" ht="15.75">
      <c r="A48" s="1">
        <v>2900</v>
      </c>
      <c r="B48" s="323" t="s">
        <v>29</v>
      </c>
      <c r="C48" s="324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34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23" t="s">
        <v>31</v>
      </c>
      <c r="C50" s="324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23" t="s">
        <v>32</v>
      </c>
      <c r="C51" s="324"/>
      <c r="D51" s="139">
        <f t="shared" si="0"/>
        <v>0</v>
      </c>
      <c r="E51" s="240"/>
      <c r="F51" s="241"/>
    </row>
    <row r="52" spans="1:6" ht="15.75">
      <c r="A52" s="1">
        <v>4100</v>
      </c>
      <c r="B52" s="323" t="s">
        <v>33</v>
      </c>
      <c r="C52" s="324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23" t="s">
        <v>34</v>
      </c>
      <c r="C53" s="324"/>
      <c r="D53" s="139">
        <f t="shared" si="0"/>
        <v>0</v>
      </c>
      <c r="E53" s="240"/>
      <c r="F53" s="241"/>
    </row>
    <row r="54" spans="1:6" ht="15.75">
      <c r="A54" s="1">
        <v>4300</v>
      </c>
      <c r="B54" s="323" t="s">
        <v>35</v>
      </c>
      <c r="C54" s="324"/>
      <c r="D54" s="139">
        <f t="shared" si="0"/>
        <v>0</v>
      </c>
      <c r="E54" s="240"/>
      <c r="F54" s="241"/>
    </row>
    <row r="55" spans="1:6" ht="15.75">
      <c r="A55" s="1">
        <v>4400</v>
      </c>
      <c r="B55" s="323" t="s">
        <v>36</v>
      </c>
      <c r="C55" s="324"/>
      <c r="D55" s="139">
        <f t="shared" si="0"/>
        <v>0</v>
      </c>
      <c r="E55" s="240"/>
      <c r="F55" s="241"/>
    </row>
    <row r="56" spans="1:6" ht="15.75">
      <c r="A56" s="1">
        <v>4500</v>
      </c>
      <c r="B56" s="323" t="s">
        <v>37</v>
      </c>
      <c r="C56" s="324"/>
      <c r="D56" s="139">
        <f t="shared" si="0"/>
        <v>0</v>
      </c>
      <c r="E56" s="240"/>
      <c r="F56" s="241"/>
    </row>
    <row r="57" spans="1:6" ht="15.75">
      <c r="A57" s="1">
        <v>4600</v>
      </c>
      <c r="B57" s="330" t="s">
        <v>38</v>
      </c>
      <c r="C57" s="331"/>
      <c r="D57" s="139">
        <f t="shared" si="0"/>
        <v>0</v>
      </c>
      <c r="E57" s="240"/>
      <c r="F57" s="241"/>
    </row>
    <row r="58" spans="1:6" ht="15.75">
      <c r="A58" s="1">
        <v>4900</v>
      </c>
      <c r="B58" s="323" t="s">
        <v>39</v>
      </c>
      <c r="C58" s="324"/>
      <c r="D58" s="139">
        <f t="shared" si="0"/>
        <v>0</v>
      </c>
      <c r="E58" s="240"/>
      <c r="F58" s="241"/>
    </row>
    <row r="59" spans="1:6" ht="15.75">
      <c r="A59" s="12">
        <v>5100</v>
      </c>
      <c r="B59" s="325" t="s">
        <v>40</v>
      </c>
      <c r="C59" s="326"/>
      <c r="D59" s="139">
        <f t="shared" si="0"/>
        <v>0</v>
      </c>
      <c r="E59" s="240"/>
      <c r="F59" s="241"/>
    </row>
    <row r="60" spans="1:6" ht="15.75">
      <c r="A60" s="12">
        <v>5200</v>
      </c>
      <c r="B60" s="325" t="s">
        <v>41</v>
      </c>
      <c r="C60" s="326"/>
      <c r="D60" s="139">
        <f t="shared" si="0"/>
        <v>0</v>
      </c>
      <c r="E60" s="240"/>
      <c r="F60" s="241"/>
    </row>
    <row r="61" spans="1:6" ht="15.75">
      <c r="A61" s="12">
        <v>5300</v>
      </c>
      <c r="B61" s="325" t="s">
        <v>42</v>
      </c>
      <c r="C61" s="326"/>
      <c r="D61" s="139">
        <f t="shared" si="0"/>
        <v>0</v>
      </c>
      <c r="E61" s="240"/>
      <c r="F61" s="241"/>
    </row>
    <row r="62" spans="1:6" ht="15.75">
      <c r="A62" s="12">
        <v>5400</v>
      </c>
      <c r="B62" s="325" t="s">
        <v>43</v>
      </c>
      <c r="C62" s="326"/>
      <c r="D62" s="139">
        <f t="shared" si="0"/>
        <v>0</v>
      </c>
      <c r="E62" s="240"/>
      <c r="F62" s="241"/>
    </row>
    <row r="63" spans="1:6" ht="15.75">
      <c r="A63" s="1">
        <v>5500</v>
      </c>
      <c r="B63" s="323" t="s">
        <v>44</v>
      </c>
      <c r="C63" s="324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21" t="s">
        <v>45</v>
      </c>
      <c r="C64" s="322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21" t="s">
        <v>1201</v>
      </c>
      <c r="C66" s="322"/>
      <c r="D66" s="212">
        <f>+E66+F66</f>
        <v>24037</v>
      </c>
      <c r="E66" s="212">
        <f>SUM(E19,E20,E21,E22,E23,E41,E42,E43,E44,E45,E46,E47,E48,E49,E50,E51,E52,E53,E54,E55,E56,E57,E58,E59,E60,E61,E62,E63,E64)</f>
        <v>5107</v>
      </c>
      <c r="F66" s="213">
        <f>SUM(F19,F20,F21,F22,F23,F41,F42,F43,F44,F45,F46,F47,F48,F49,F50,F51,F52,F53,F54,F55,F56,F57,F58,F59,F60,F61,F62,F63,F64)</f>
        <v>18930</v>
      </c>
    </row>
  </sheetData>
  <sheetProtection password="81B0" sheet="1"/>
  <mergeCells count="34">
    <mergeCell ref="B21:C21"/>
    <mergeCell ref="B22:C22"/>
    <mergeCell ref="B23:C23"/>
    <mergeCell ref="B41:C41"/>
    <mergeCell ref="B53:C53"/>
    <mergeCell ref="B54:C54"/>
    <mergeCell ref="B42:C42"/>
    <mergeCell ref="B52:C52"/>
    <mergeCell ref="A2:H2"/>
    <mergeCell ref="A3:H3"/>
    <mergeCell ref="A5:C5"/>
    <mergeCell ref="B19:C19"/>
    <mergeCell ref="D11:F11"/>
    <mergeCell ref="D17:F17"/>
    <mergeCell ref="B20:C20"/>
    <mergeCell ref="B55:C55"/>
    <mergeCell ref="B43:C43"/>
    <mergeCell ref="B44:C44"/>
    <mergeCell ref="B45:C45"/>
    <mergeCell ref="B46:C46"/>
    <mergeCell ref="B47:C47"/>
    <mergeCell ref="B48:C48"/>
    <mergeCell ref="B50:C50"/>
    <mergeCell ref="B51:C51"/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</mergeCells>
  <conditionalFormatting sqref="E10:H10">
    <cfRule type="cellIs" priority="7" dxfId="1" operator="equal" stopIfTrue="1">
      <formula>"НЕРАВНЕНИЕ!"</formula>
    </cfRule>
  </conditionalFormatting>
  <conditionalFormatting sqref="D10">
    <cfRule type="cellIs" priority="6" dxfId="1" operator="equal" stopIfTrue="1">
      <formula>"НЕРАВНЕНИЕ!"</formula>
    </cfRule>
  </conditionalFormatting>
  <conditionalFormatting sqref="H11">
    <cfRule type="cellIs" priority="3" dxfId="31" operator="equal" stopIfTrue="1">
      <formula>"ВНИМАНИЕ! ОТЧЕТЪТ НАДХЪРЛЯ СУМАТА ОДОБРЕНА СЪГЛАСНО ПОСТАНОВЛЕНИЕТО!"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66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1" t="str">
        <f>+RECAP!A2</f>
        <v>ОТЧЕТ ПО ЧЛ. 3 ОТ ПОСТАНОВЛЕНИЕ № 326 НА МИНИСТЕРСКИЯ СЪВЕТ ОТ 2021 Г.</v>
      </c>
      <c r="B2" s="342"/>
      <c r="C2" s="342"/>
      <c r="D2" s="342"/>
      <c r="E2" s="342"/>
      <c r="F2" s="342"/>
      <c r="G2" s="342"/>
      <c r="H2" s="343"/>
    </row>
    <row r="3" spans="1:8" ht="42" customHeight="1" thickBot="1">
      <c r="A3" s="341" t="str">
        <f>+RECAP!A13</f>
        <v>2. Осигуряване на възможности за провеждането на дистанционно обучение в системата на образованието</v>
      </c>
      <c r="B3" s="342"/>
      <c r="C3" s="342"/>
      <c r="D3" s="342"/>
      <c r="E3" s="342"/>
      <c r="F3" s="342"/>
      <c r="G3" s="342"/>
      <c r="H3" s="343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44742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58" t="s">
        <v>1204</v>
      </c>
      <c r="E11" s="359"/>
      <c r="F11" s="360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58" t="s">
        <v>1204</v>
      </c>
      <c r="E17" s="359"/>
      <c r="F17" s="360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32" t="s">
        <v>0</v>
      </c>
      <c r="C19" s="333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34" t="s">
        <v>1</v>
      </c>
      <c r="C20" s="335"/>
      <c r="D20" s="139">
        <f t="shared" si="0"/>
        <v>0</v>
      </c>
      <c r="E20" s="240"/>
      <c r="F20" s="241"/>
    </row>
    <row r="21" spans="1:6" ht="15.75">
      <c r="A21" s="1">
        <v>500</v>
      </c>
      <c r="B21" s="336" t="s">
        <v>2</v>
      </c>
      <c r="C21" s="337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7" t="s">
        <v>3</v>
      </c>
      <c r="C22" s="348"/>
      <c r="D22" s="139">
        <f t="shared" si="0"/>
        <v>0</v>
      </c>
      <c r="E22" s="240"/>
      <c r="F22" s="241"/>
    </row>
    <row r="23" spans="1:6" ht="15.75">
      <c r="A23" s="1">
        <v>1000</v>
      </c>
      <c r="B23" s="334" t="s">
        <v>4</v>
      </c>
      <c r="C23" s="33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23" t="s">
        <v>22</v>
      </c>
      <c r="C41" s="324"/>
      <c r="D41" s="139">
        <f t="shared" si="0"/>
        <v>0</v>
      </c>
      <c r="E41" s="240"/>
      <c r="F41" s="241"/>
    </row>
    <row r="42" spans="1:6" ht="15.75">
      <c r="A42" s="1">
        <v>2100</v>
      </c>
      <c r="B42" s="323" t="s">
        <v>23</v>
      </c>
      <c r="C42" s="324"/>
      <c r="D42" s="139">
        <f t="shared" si="0"/>
        <v>0</v>
      </c>
      <c r="E42" s="240"/>
      <c r="F42" s="241"/>
    </row>
    <row r="43" spans="1:6" ht="15.75">
      <c r="A43" s="1">
        <v>2200</v>
      </c>
      <c r="B43" s="323" t="s">
        <v>24</v>
      </c>
      <c r="C43" s="324"/>
      <c r="D43" s="139">
        <f t="shared" si="0"/>
        <v>0</v>
      </c>
      <c r="E43" s="240"/>
      <c r="F43" s="241"/>
    </row>
    <row r="44" spans="1:6" ht="15.75">
      <c r="A44" s="1">
        <v>2500</v>
      </c>
      <c r="B44" s="323" t="s">
        <v>25</v>
      </c>
      <c r="C44" s="324"/>
      <c r="D44" s="139">
        <f t="shared" si="0"/>
        <v>0</v>
      </c>
      <c r="E44" s="240"/>
      <c r="F44" s="241"/>
    </row>
    <row r="45" spans="1:6" ht="15.75">
      <c r="A45" s="1">
        <v>2600</v>
      </c>
      <c r="B45" s="330" t="s">
        <v>26</v>
      </c>
      <c r="C45" s="331"/>
      <c r="D45" s="139">
        <f t="shared" si="0"/>
        <v>0</v>
      </c>
      <c r="E45" s="240"/>
      <c r="F45" s="241"/>
    </row>
    <row r="46" spans="1:6" ht="15.75">
      <c r="A46" s="1">
        <v>2700</v>
      </c>
      <c r="B46" s="330" t="s">
        <v>27</v>
      </c>
      <c r="C46" s="331"/>
      <c r="D46" s="139">
        <f t="shared" si="0"/>
        <v>0</v>
      </c>
      <c r="E46" s="240"/>
      <c r="F46" s="241"/>
    </row>
    <row r="47" spans="1:6" ht="15.75">
      <c r="A47" s="1">
        <v>2800</v>
      </c>
      <c r="B47" s="330" t="s">
        <v>28</v>
      </c>
      <c r="C47" s="331"/>
      <c r="D47" s="139">
        <f t="shared" si="0"/>
        <v>0</v>
      </c>
      <c r="E47" s="240"/>
      <c r="F47" s="241"/>
    </row>
    <row r="48" spans="1:6" ht="15.75">
      <c r="A48" s="1">
        <v>2900</v>
      </c>
      <c r="B48" s="323" t="s">
        <v>29</v>
      </c>
      <c r="C48" s="324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35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23" t="s">
        <v>31</v>
      </c>
      <c r="C50" s="324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23" t="s">
        <v>32</v>
      </c>
      <c r="C51" s="324"/>
      <c r="D51" s="139">
        <f t="shared" si="0"/>
        <v>0</v>
      </c>
      <c r="E51" s="240"/>
      <c r="F51" s="241"/>
    </row>
    <row r="52" spans="1:6" ht="15.75">
      <c r="A52" s="1">
        <v>4100</v>
      </c>
      <c r="B52" s="323" t="s">
        <v>33</v>
      </c>
      <c r="C52" s="324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23" t="s">
        <v>34</v>
      </c>
      <c r="C53" s="324"/>
      <c r="D53" s="139">
        <f t="shared" si="0"/>
        <v>0</v>
      </c>
      <c r="E53" s="240"/>
      <c r="F53" s="241"/>
    </row>
    <row r="54" spans="1:6" ht="15.75">
      <c r="A54" s="1">
        <v>4300</v>
      </c>
      <c r="B54" s="323" t="s">
        <v>35</v>
      </c>
      <c r="C54" s="324"/>
      <c r="D54" s="139">
        <f t="shared" si="0"/>
        <v>0</v>
      </c>
      <c r="E54" s="240"/>
      <c r="F54" s="241"/>
    </row>
    <row r="55" spans="1:6" ht="15.75">
      <c r="A55" s="1">
        <v>4400</v>
      </c>
      <c r="B55" s="323" t="s">
        <v>36</v>
      </c>
      <c r="C55" s="324"/>
      <c r="D55" s="139">
        <f t="shared" si="0"/>
        <v>0</v>
      </c>
      <c r="E55" s="240"/>
      <c r="F55" s="241"/>
    </row>
    <row r="56" spans="1:6" ht="15.75">
      <c r="A56" s="1">
        <v>4500</v>
      </c>
      <c r="B56" s="323" t="s">
        <v>37</v>
      </c>
      <c r="C56" s="324"/>
      <c r="D56" s="139">
        <f t="shared" si="0"/>
        <v>0</v>
      </c>
      <c r="E56" s="240"/>
      <c r="F56" s="241"/>
    </row>
    <row r="57" spans="1:6" ht="15.75">
      <c r="A57" s="1">
        <v>4600</v>
      </c>
      <c r="B57" s="330" t="s">
        <v>38</v>
      </c>
      <c r="C57" s="331"/>
      <c r="D57" s="139">
        <f t="shared" si="0"/>
        <v>0</v>
      </c>
      <c r="E57" s="240"/>
      <c r="F57" s="241"/>
    </row>
    <row r="58" spans="1:6" ht="15.75">
      <c r="A58" s="1">
        <v>4900</v>
      </c>
      <c r="B58" s="323" t="s">
        <v>39</v>
      </c>
      <c r="C58" s="324"/>
      <c r="D58" s="139">
        <f t="shared" si="0"/>
        <v>0</v>
      </c>
      <c r="E58" s="240"/>
      <c r="F58" s="241"/>
    </row>
    <row r="59" spans="1:6" ht="15.75">
      <c r="A59" s="12">
        <v>5100</v>
      </c>
      <c r="B59" s="325" t="s">
        <v>40</v>
      </c>
      <c r="C59" s="326"/>
      <c r="D59" s="139">
        <f t="shared" si="0"/>
        <v>0</v>
      </c>
      <c r="E59" s="240"/>
      <c r="F59" s="241"/>
    </row>
    <row r="60" spans="1:6" ht="15.75">
      <c r="A60" s="12">
        <v>5200</v>
      </c>
      <c r="B60" s="325" t="s">
        <v>41</v>
      </c>
      <c r="C60" s="326"/>
      <c r="D60" s="139">
        <f t="shared" si="0"/>
        <v>0</v>
      </c>
      <c r="E60" s="240"/>
      <c r="F60" s="241"/>
    </row>
    <row r="61" spans="1:6" ht="15.75">
      <c r="A61" s="12">
        <v>5300</v>
      </c>
      <c r="B61" s="325" t="s">
        <v>42</v>
      </c>
      <c r="C61" s="326"/>
      <c r="D61" s="139">
        <f t="shared" si="0"/>
        <v>0</v>
      </c>
      <c r="E61" s="240"/>
      <c r="F61" s="241"/>
    </row>
    <row r="62" spans="1:6" ht="15.75">
      <c r="A62" s="12">
        <v>5400</v>
      </c>
      <c r="B62" s="325" t="s">
        <v>43</v>
      </c>
      <c r="C62" s="326"/>
      <c r="D62" s="139">
        <f t="shared" si="0"/>
        <v>0</v>
      </c>
      <c r="E62" s="240"/>
      <c r="F62" s="241"/>
    </row>
    <row r="63" spans="1:6" ht="15.75">
      <c r="A63" s="1">
        <v>5500</v>
      </c>
      <c r="B63" s="323" t="s">
        <v>44</v>
      </c>
      <c r="C63" s="324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21" t="s">
        <v>45</v>
      </c>
      <c r="C64" s="322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21" t="s">
        <v>1201</v>
      </c>
      <c r="C66" s="322"/>
      <c r="D66" s="212">
        <f>+E66+F66</f>
        <v>0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8:C48"/>
    <mergeCell ref="B20:C20"/>
    <mergeCell ref="B21:C21"/>
    <mergeCell ref="B22:C22"/>
    <mergeCell ref="B23:C23"/>
    <mergeCell ref="B41:C41"/>
    <mergeCell ref="B42:C42"/>
    <mergeCell ref="A2:H2"/>
    <mergeCell ref="A3:H3"/>
    <mergeCell ref="A5:C5"/>
    <mergeCell ref="B19:C19"/>
    <mergeCell ref="D11:F11"/>
    <mergeCell ref="D17:F17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66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1" t="str">
        <f>+RECAP!A2</f>
        <v>ОТЧЕТ ПО ЧЛ. 3 ОТ ПОСТАНОВЛЕНИЕ № 326 НА МИНИСТЕРСКИЯ СЪВЕТ ОТ 2021 Г.</v>
      </c>
      <c r="B2" s="342"/>
      <c r="C2" s="342"/>
      <c r="D2" s="342"/>
      <c r="E2" s="342"/>
      <c r="F2" s="342"/>
      <c r="G2" s="342"/>
      <c r="H2" s="343"/>
    </row>
    <row r="3" spans="1:8" ht="42" customHeight="1" thickBot="1">
      <c r="A3" s="341" t="str">
        <f>+RECAP!A14</f>
        <v>3. Разходи за предпазни средства (маски, ръкавици и др.), дезинфектанти (лични и за помещенията) в училищата</v>
      </c>
      <c r="B3" s="342"/>
      <c r="C3" s="342"/>
      <c r="D3" s="342"/>
      <c r="E3" s="342"/>
      <c r="F3" s="342"/>
      <c r="G3" s="342"/>
      <c r="H3" s="343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44742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58" t="s">
        <v>1204</v>
      </c>
      <c r="E11" s="359"/>
      <c r="F11" s="360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58" t="s">
        <v>1204</v>
      </c>
      <c r="E17" s="359"/>
      <c r="F17" s="360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32" t="s">
        <v>0</v>
      </c>
      <c r="C19" s="333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34" t="s">
        <v>1</v>
      </c>
      <c r="C20" s="335"/>
      <c r="D20" s="139">
        <f t="shared" si="0"/>
        <v>0</v>
      </c>
      <c r="E20" s="240"/>
      <c r="F20" s="241"/>
    </row>
    <row r="21" spans="1:6" ht="15.75">
      <c r="A21" s="1">
        <v>500</v>
      </c>
      <c r="B21" s="336" t="s">
        <v>2</v>
      </c>
      <c r="C21" s="337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7" t="s">
        <v>3</v>
      </c>
      <c r="C22" s="348"/>
      <c r="D22" s="139">
        <f t="shared" si="0"/>
        <v>0</v>
      </c>
      <c r="E22" s="240"/>
      <c r="F22" s="241"/>
    </row>
    <row r="23" spans="1:6" ht="15.75">
      <c r="A23" s="1">
        <v>1000</v>
      </c>
      <c r="B23" s="334" t="s">
        <v>4</v>
      </c>
      <c r="C23" s="33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23" t="s">
        <v>22</v>
      </c>
      <c r="C41" s="324"/>
      <c r="D41" s="139">
        <f t="shared" si="0"/>
        <v>0</v>
      </c>
      <c r="E41" s="240"/>
      <c r="F41" s="241"/>
    </row>
    <row r="42" spans="1:6" ht="15.75">
      <c r="A42" s="1">
        <v>2100</v>
      </c>
      <c r="B42" s="323" t="s">
        <v>23</v>
      </c>
      <c r="C42" s="324"/>
      <c r="D42" s="139">
        <f t="shared" si="0"/>
        <v>0</v>
      </c>
      <c r="E42" s="240"/>
      <c r="F42" s="241"/>
    </row>
    <row r="43" spans="1:6" ht="15.75">
      <c r="A43" s="1">
        <v>2200</v>
      </c>
      <c r="B43" s="323" t="s">
        <v>24</v>
      </c>
      <c r="C43" s="324"/>
      <c r="D43" s="139">
        <f t="shared" si="0"/>
        <v>0</v>
      </c>
      <c r="E43" s="240"/>
      <c r="F43" s="241"/>
    </row>
    <row r="44" spans="1:6" ht="15.75">
      <c r="A44" s="1">
        <v>2500</v>
      </c>
      <c r="B44" s="323" t="s">
        <v>25</v>
      </c>
      <c r="C44" s="324"/>
      <c r="D44" s="139">
        <f t="shared" si="0"/>
        <v>0</v>
      </c>
      <c r="E44" s="240"/>
      <c r="F44" s="241"/>
    </row>
    <row r="45" spans="1:6" ht="15.75">
      <c r="A45" s="1">
        <v>2600</v>
      </c>
      <c r="B45" s="330" t="s">
        <v>26</v>
      </c>
      <c r="C45" s="331"/>
      <c r="D45" s="139">
        <f t="shared" si="0"/>
        <v>0</v>
      </c>
      <c r="E45" s="240"/>
      <c r="F45" s="241"/>
    </row>
    <row r="46" spans="1:6" ht="15.75">
      <c r="A46" s="1">
        <v>2700</v>
      </c>
      <c r="B46" s="330" t="s">
        <v>27</v>
      </c>
      <c r="C46" s="331"/>
      <c r="D46" s="139">
        <f t="shared" si="0"/>
        <v>0</v>
      </c>
      <c r="E46" s="240"/>
      <c r="F46" s="241"/>
    </row>
    <row r="47" spans="1:6" ht="15.75">
      <c r="A47" s="1">
        <v>2800</v>
      </c>
      <c r="B47" s="330" t="s">
        <v>28</v>
      </c>
      <c r="C47" s="331"/>
      <c r="D47" s="139">
        <f t="shared" si="0"/>
        <v>0</v>
      </c>
      <c r="E47" s="240"/>
      <c r="F47" s="241"/>
    </row>
    <row r="48" spans="1:6" ht="15.75">
      <c r="A48" s="1">
        <v>2900</v>
      </c>
      <c r="B48" s="323" t="s">
        <v>29</v>
      </c>
      <c r="C48" s="324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35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23" t="s">
        <v>31</v>
      </c>
      <c r="C50" s="324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23" t="s">
        <v>32</v>
      </c>
      <c r="C51" s="324"/>
      <c r="D51" s="139">
        <f t="shared" si="0"/>
        <v>0</v>
      </c>
      <c r="E51" s="240"/>
      <c r="F51" s="241"/>
    </row>
    <row r="52" spans="1:6" ht="15.75">
      <c r="A52" s="1">
        <v>4100</v>
      </c>
      <c r="B52" s="323" t="s">
        <v>33</v>
      </c>
      <c r="C52" s="324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23" t="s">
        <v>34</v>
      </c>
      <c r="C53" s="324"/>
      <c r="D53" s="139">
        <f t="shared" si="0"/>
        <v>0</v>
      </c>
      <c r="E53" s="240"/>
      <c r="F53" s="241"/>
    </row>
    <row r="54" spans="1:6" ht="15.75">
      <c r="A54" s="1">
        <v>4300</v>
      </c>
      <c r="B54" s="323" t="s">
        <v>35</v>
      </c>
      <c r="C54" s="324"/>
      <c r="D54" s="139">
        <f t="shared" si="0"/>
        <v>0</v>
      </c>
      <c r="E54" s="240"/>
      <c r="F54" s="241"/>
    </row>
    <row r="55" spans="1:6" ht="15.75">
      <c r="A55" s="1">
        <v>4400</v>
      </c>
      <c r="B55" s="323" t="s">
        <v>36</v>
      </c>
      <c r="C55" s="324"/>
      <c r="D55" s="139">
        <f t="shared" si="0"/>
        <v>0</v>
      </c>
      <c r="E55" s="240"/>
      <c r="F55" s="241"/>
    </row>
    <row r="56" spans="1:6" ht="15.75">
      <c r="A56" s="1">
        <v>4500</v>
      </c>
      <c r="B56" s="323" t="s">
        <v>37</v>
      </c>
      <c r="C56" s="324"/>
      <c r="D56" s="139">
        <f t="shared" si="0"/>
        <v>0</v>
      </c>
      <c r="E56" s="240"/>
      <c r="F56" s="241"/>
    </row>
    <row r="57" spans="1:6" ht="15.75">
      <c r="A57" s="1">
        <v>4600</v>
      </c>
      <c r="B57" s="330" t="s">
        <v>38</v>
      </c>
      <c r="C57" s="331"/>
      <c r="D57" s="139">
        <f t="shared" si="0"/>
        <v>0</v>
      </c>
      <c r="E57" s="240"/>
      <c r="F57" s="241"/>
    </row>
    <row r="58" spans="1:6" ht="15.75">
      <c r="A58" s="1">
        <v>4900</v>
      </c>
      <c r="B58" s="323" t="s">
        <v>39</v>
      </c>
      <c r="C58" s="324"/>
      <c r="D58" s="139">
        <f t="shared" si="0"/>
        <v>0</v>
      </c>
      <c r="E58" s="240"/>
      <c r="F58" s="241"/>
    </row>
    <row r="59" spans="1:6" ht="15.75">
      <c r="A59" s="12">
        <v>5100</v>
      </c>
      <c r="B59" s="325" t="s">
        <v>40</v>
      </c>
      <c r="C59" s="326"/>
      <c r="D59" s="139">
        <f t="shared" si="0"/>
        <v>0</v>
      </c>
      <c r="E59" s="240"/>
      <c r="F59" s="241"/>
    </row>
    <row r="60" spans="1:6" ht="15.75">
      <c r="A60" s="12">
        <v>5200</v>
      </c>
      <c r="B60" s="325" t="s">
        <v>41</v>
      </c>
      <c r="C60" s="326"/>
      <c r="D60" s="139">
        <f t="shared" si="0"/>
        <v>0</v>
      </c>
      <c r="E60" s="240"/>
      <c r="F60" s="241"/>
    </row>
    <row r="61" spans="1:6" ht="15.75">
      <c r="A61" s="12">
        <v>5300</v>
      </c>
      <c r="B61" s="325" t="s">
        <v>42</v>
      </c>
      <c r="C61" s="326"/>
      <c r="D61" s="139">
        <f t="shared" si="0"/>
        <v>0</v>
      </c>
      <c r="E61" s="240"/>
      <c r="F61" s="241"/>
    </row>
    <row r="62" spans="1:6" ht="15.75">
      <c r="A62" s="12">
        <v>5400</v>
      </c>
      <c r="B62" s="325" t="s">
        <v>43</v>
      </c>
      <c r="C62" s="326"/>
      <c r="D62" s="139">
        <f t="shared" si="0"/>
        <v>0</v>
      </c>
      <c r="E62" s="240"/>
      <c r="F62" s="241"/>
    </row>
    <row r="63" spans="1:6" ht="15.75">
      <c r="A63" s="1">
        <v>5500</v>
      </c>
      <c r="B63" s="323" t="s">
        <v>44</v>
      </c>
      <c r="C63" s="324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21" t="s">
        <v>45</v>
      </c>
      <c r="C64" s="322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21" t="s">
        <v>1201</v>
      </c>
      <c r="C66" s="322"/>
      <c r="D66" s="212">
        <f>+E66+F66</f>
        <v>0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8:C48"/>
    <mergeCell ref="B20:C20"/>
    <mergeCell ref="B21:C21"/>
    <mergeCell ref="B22:C22"/>
    <mergeCell ref="B23:C23"/>
    <mergeCell ref="B41:C41"/>
    <mergeCell ref="B42:C42"/>
    <mergeCell ref="A2:H2"/>
    <mergeCell ref="A3:H3"/>
    <mergeCell ref="A5:C5"/>
    <mergeCell ref="B19:C19"/>
    <mergeCell ref="D11:F11"/>
    <mergeCell ref="D17:F17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type="whole" operator="greaterThanOrEqual" allowBlank="1" showInputMessage="1" showErrorMessage="1" error="Въвежда се цяло положително число!" sqref="E19:F64 E13:F13">
      <formula1>0</formula1>
    </dataValidation>
    <dataValidation operator="lessThan" allowBlank="1" showInputMessage="1" showErrorMessage="1" error="Въвежда се цяло число!" sqref="E66:F6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H66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1" t="str">
        <f>+RECAP!A2</f>
        <v>ОТЧЕТ ПО ЧЛ. 3 ОТ ПОСТАНОВЛЕНИЕ № 326 НА МИНИСТЕРСКИЯ СЪВЕТ ОТ 2021 Г.</v>
      </c>
      <c r="B2" s="342"/>
      <c r="C2" s="342"/>
      <c r="D2" s="342"/>
      <c r="E2" s="342"/>
      <c r="F2" s="342"/>
      <c r="G2" s="342"/>
      <c r="H2" s="343"/>
    </row>
    <row r="3" spans="1:8" ht="42" customHeight="1" thickBot="1">
      <c r="A3" s="341" t="str">
        <f>+RECAP!A15</f>
        <v>4. Осигуряване на условия за дистанционна форма на работа при обявена извънредна епидемична обстановка</v>
      </c>
      <c r="B3" s="342"/>
      <c r="C3" s="342"/>
      <c r="D3" s="342"/>
      <c r="E3" s="342"/>
      <c r="F3" s="342"/>
      <c r="G3" s="342"/>
      <c r="H3" s="343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44742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58" t="s">
        <v>1204</v>
      </c>
      <c r="E11" s="359"/>
      <c r="F11" s="360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58" t="s">
        <v>1204</v>
      </c>
      <c r="E17" s="359"/>
      <c r="F17" s="360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32" t="s">
        <v>0</v>
      </c>
      <c r="C19" s="333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34" t="s">
        <v>1</v>
      </c>
      <c r="C20" s="335"/>
      <c r="D20" s="139">
        <f t="shared" si="0"/>
        <v>0</v>
      </c>
      <c r="E20" s="240"/>
      <c r="F20" s="241"/>
    </row>
    <row r="21" spans="1:6" ht="15.75">
      <c r="A21" s="1">
        <v>500</v>
      </c>
      <c r="B21" s="336" t="s">
        <v>2</v>
      </c>
      <c r="C21" s="337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7" t="s">
        <v>3</v>
      </c>
      <c r="C22" s="348"/>
      <c r="D22" s="139">
        <f t="shared" si="0"/>
        <v>0</v>
      </c>
      <c r="E22" s="240"/>
      <c r="F22" s="241"/>
    </row>
    <row r="23" spans="1:6" ht="15.75">
      <c r="A23" s="1">
        <v>1000</v>
      </c>
      <c r="B23" s="334" t="s">
        <v>4</v>
      </c>
      <c r="C23" s="33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23" t="s">
        <v>22</v>
      </c>
      <c r="C41" s="324"/>
      <c r="D41" s="139">
        <f t="shared" si="0"/>
        <v>0</v>
      </c>
      <c r="E41" s="240"/>
      <c r="F41" s="241"/>
    </row>
    <row r="42" spans="1:6" ht="15.75">
      <c r="A42" s="1">
        <v>2100</v>
      </c>
      <c r="B42" s="323" t="s">
        <v>23</v>
      </c>
      <c r="C42" s="324"/>
      <c r="D42" s="139">
        <f t="shared" si="0"/>
        <v>0</v>
      </c>
      <c r="E42" s="240"/>
      <c r="F42" s="241"/>
    </row>
    <row r="43" spans="1:6" ht="15.75">
      <c r="A43" s="1">
        <v>2200</v>
      </c>
      <c r="B43" s="323" t="s">
        <v>24</v>
      </c>
      <c r="C43" s="324"/>
      <c r="D43" s="139">
        <f t="shared" si="0"/>
        <v>0</v>
      </c>
      <c r="E43" s="240"/>
      <c r="F43" s="241"/>
    </row>
    <row r="44" spans="1:6" ht="15.75">
      <c r="A44" s="1">
        <v>2500</v>
      </c>
      <c r="B44" s="323" t="s">
        <v>25</v>
      </c>
      <c r="C44" s="324"/>
      <c r="D44" s="139">
        <f t="shared" si="0"/>
        <v>0</v>
      </c>
      <c r="E44" s="240"/>
      <c r="F44" s="241"/>
    </row>
    <row r="45" spans="1:6" ht="15.75">
      <c r="A45" s="1">
        <v>2600</v>
      </c>
      <c r="B45" s="330" t="s">
        <v>26</v>
      </c>
      <c r="C45" s="331"/>
      <c r="D45" s="139">
        <f t="shared" si="0"/>
        <v>0</v>
      </c>
      <c r="E45" s="240"/>
      <c r="F45" s="241"/>
    </row>
    <row r="46" spans="1:6" ht="15.75">
      <c r="A46" s="1">
        <v>2700</v>
      </c>
      <c r="B46" s="330" t="s">
        <v>27</v>
      </c>
      <c r="C46" s="331"/>
      <c r="D46" s="139">
        <f t="shared" si="0"/>
        <v>0</v>
      </c>
      <c r="E46" s="240"/>
      <c r="F46" s="241"/>
    </row>
    <row r="47" spans="1:6" ht="15.75">
      <c r="A47" s="1">
        <v>2800</v>
      </c>
      <c r="B47" s="330" t="s">
        <v>28</v>
      </c>
      <c r="C47" s="331"/>
      <c r="D47" s="139">
        <f t="shared" si="0"/>
        <v>0</v>
      </c>
      <c r="E47" s="240"/>
      <c r="F47" s="241"/>
    </row>
    <row r="48" spans="1:6" ht="15.75">
      <c r="A48" s="1">
        <v>2900</v>
      </c>
      <c r="B48" s="323" t="s">
        <v>29</v>
      </c>
      <c r="C48" s="324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35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23" t="s">
        <v>31</v>
      </c>
      <c r="C50" s="324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23" t="s">
        <v>32</v>
      </c>
      <c r="C51" s="324"/>
      <c r="D51" s="139">
        <f t="shared" si="0"/>
        <v>0</v>
      </c>
      <c r="E51" s="240"/>
      <c r="F51" s="241"/>
    </row>
    <row r="52" spans="1:6" ht="15.75">
      <c r="A52" s="1">
        <v>4100</v>
      </c>
      <c r="B52" s="323" t="s">
        <v>33</v>
      </c>
      <c r="C52" s="324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23" t="s">
        <v>34</v>
      </c>
      <c r="C53" s="324"/>
      <c r="D53" s="139">
        <f t="shared" si="0"/>
        <v>0</v>
      </c>
      <c r="E53" s="240"/>
      <c r="F53" s="241"/>
    </row>
    <row r="54" spans="1:6" ht="15.75">
      <c r="A54" s="1">
        <v>4300</v>
      </c>
      <c r="B54" s="323" t="s">
        <v>35</v>
      </c>
      <c r="C54" s="324"/>
      <c r="D54" s="139">
        <f t="shared" si="0"/>
        <v>0</v>
      </c>
      <c r="E54" s="240"/>
      <c r="F54" s="241"/>
    </row>
    <row r="55" spans="1:6" ht="15.75">
      <c r="A55" s="1">
        <v>4400</v>
      </c>
      <c r="B55" s="323" t="s">
        <v>36</v>
      </c>
      <c r="C55" s="324"/>
      <c r="D55" s="139">
        <f t="shared" si="0"/>
        <v>0</v>
      </c>
      <c r="E55" s="240"/>
      <c r="F55" s="241"/>
    </row>
    <row r="56" spans="1:6" ht="15.75">
      <c r="A56" s="1">
        <v>4500</v>
      </c>
      <c r="B56" s="323" t="s">
        <v>37</v>
      </c>
      <c r="C56" s="324"/>
      <c r="D56" s="139">
        <f t="shared" si="0"/>
        <v>0</v>
      </c>
      <c r="E56" s="240"/>
      <c r="F56" s="241"/>
    </row>
    <row r="57" spans="1:6" ht="15.75">
      <c r="A57" s="1">
        <v>4600</v>
      </c>
      <c r="B57" s="330" t="s">
        <v>38</v>
      </c>
      <c r="C57" s="331"/>
      <c r="D57" s="139">
        <f t="shared" si="0"/>
        <v>0</v>
      </c>
      <c r="E57" s="240"/>
      <c r="F57" s="241"/>
    </row>
    <row r="58" spans="1:6" ht="15.75">
      <c r="A58" s="1">
        <v>4900</v>
      </c>
      <c r="B58" s="323" t="s">
        <v>39</v>
      </c>
      <c r="C58" s="324"/>
      <c r="D58" s="139">
        <f t="shared" si="0"/>
        <v>0</v>
      </c>
      <c r="E58" s="240"/>
      <c r="F58" s="241"/>
    </row>
    <row r="59" spans="1:6" ht="15.75">
      <c r="A59" s="12">
        <v>5100</v>
      </c>
      <c r="B59" s="325" t="s">
        <v>40</v>
      </c>
      <c r="C59" s="326"/>
      <c r="D59" s="139">
        <f t="shared" si="0"/>
        <v>0</v>
      </c>
      <c r="E59" s="240"/>
      <c r="F59" s="241"/>
    </row>
    <row r="60" spans="1:6" ht="15.75">
      <c r="A60" s="12">
        <v>5200</v>
      </c>
      <c r="B60" s="325" t="s">
        <v>41</v>
      </c>
      <c r="C60" s="326"/>
      <c r="D60" s="139">
        <f t="shared" si="0"/>
        <v>0</v>
      </c>
      <c r="E60" s="240"/>
      <c r="F60" s="241"/>
    </row>
    <row r="61" spans="1:6" ht="15.75">
      <c r="A61" s="12">
        <v>5300</v>
      </c>
      <c r="B61" s="325" t="s">
        <v>42</v>
      </c>
      <c r="C61" s="326"/>
      <c r="D61" s="139">
        <f t="shared" si="0"/>
        <v>0</v>
      </c>
      <c r="E61" s="240"/>
      <c r="F61" s="241"/>
    </row>
    <row r="62" spans="1:6" ht="15.75">
      <c r="A62" s="12">
        <v>5400</v>
      </c>
      <c r="B62" s="325" t="s">
        <v>43</v>
      </c>
      <c r="C62" s="326"/>
      <c r="D62" s="139">
        <f t="shared" si="0"/>
        <v>0</v>
      </c>
      <c r="E62" s="240"/>
      <c r="F62" s="241"/>
    </row>
    <row r="63" spans="1:6" ht="15.75">
      <c r="A63" s="1">
        <v>5500</v>
      </c>
      <c r="B63" s="323" t="s">
        <v>44</v>
      </c>
      <c r="C63" s="324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21" t="s">
        <v>45</v>
      </c>
      <c r="C64" s="322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21" t="s">
        <v>1201</v>
      </c>
      <c r="C66" s="322"/>
      <c r="D66" s="212">
        <f>+E66+F66</f>
        <v>0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8:C48"/>
    <mergeCell ref="B20:C20"/>
    <mergeCell ref="B21:C21"/>
    <mergeCell ref="B22:C22"/>
    <mergeCell ref="B23:C23"/>
    <mergeCell ref="B41:C41"/>
    <mergeCell ref="B42:C42"/>
    <mergeCell ref="A2:H2"/>
    <mergeCell ref="A3:H3"/>
    <mergeCell ref="A5:C5"/>
    <mergeCell ref="B19:C19"/>
    <mergeCell ref="D11:F11"/>
    <mergeCell ref="D17:F17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66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1" t="str">
        <f>+RECAP!A2</f>
        <v>ОТЧЕТ ПО ЧЛ. 3 ОТ ПОСТАНОВЛЕНИЕ № 326 НА МИНИСТЕРСКИЯ СЪВЕТ ОТ 2021 Г.</v>
      </c>
      <c r="B2" s="342"/>
      <c r="C2" s="342"/>
      <c r="D2" s="342"/>
      <c r="E2" s="342"/>
      <c r="F2" s="342"/>
      <c r="G2" s="342"/>
      <c r="H2" s="343"/>
    </row>
    <row r="3" spans="1:8" ht="42" customHeight="1" thickBot="1">
      <c r="A3" s="341" t="str">
        <f>+RECAP!A16</f>
        <v>5. Субсидии и капиталови трансфери за общински лечебни заведения</v>
      </c>
      <c r="B3" s="342"/>
      <c r="C3" s="342"/>
      <c r="D3" s="342"/>
      <c r="E3" s="342"/>
      <c r="F3" s="342"/>
      <c r="G3" s="342"/>
      <c r="H3" s="343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44742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58" t="s">
        <v>1204</v>
      </c>
      <c r="E11" s="359"/>
      <c r="F11" s="360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58" t="s">
        <v>1204</v>
      </c>
      <c r="E17" s="359"/>
      <c r="F17" s="360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32" t="s">
        <v>0</v>
      </c>
      <c r="C19" s="333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34" t="s">
        <v>1</v>
      </c>
      <c r="C20" s="335"/>
      <c r="D20" s="139">
        <f t="shared" si="0"/>
        <v>0</v>
      </c>
      <c r="E20" s="240"/>
      <c r="F20" s="241"/>
    </row>
    <row r="21" spans="1:6" ht="15.75">
      <c r="A21" s="1">
        <v>500</v>
      </c>
      <c r="B21" s="336" t="s">
        <v>2</v>
      </c>
      <c r="C21" s="337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7" t="s">
        <v>3</v>
      </c>
      <c r="C22" s="348"/>
      <c r="D22" s="139">
        <f t="shared" si="0"/>
        <v>0</v>
      </c>
      <c r="E22" s="240"/>
      <c r="F22" s="241"/>
    </row>
    <row r="23" spans="1:6" ht="15.75">
      <c r="A23" s="1">
        <v>1000</v>
      </c>
      <c r="B23" s="334" t="s">
        <v>4</v>
      </c>
      <c r="C23" s="33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23" t="s">
        <v>22</v>
      </c>
      <c r="C41" s="324"/>
      <c r="D41" s="139">
        <f t="shared" si="0"/>
        <v>0</v>
      </c>
      <c r="E41" s="240"/>
      <c r="F41" s="241"/>
    </row>
    <row r="42" spans="1:6" ht="15.75">
      <c r="A42" s="1">
        <v>2100</v>
      </c>
      <c r="B42" s="323" t="s">
        <v>23</v>
      </c>
      <c r="C42" s="324"/>
      <c r="D42" s="139">
        <f t="shared" si="0"/>
        <v>0</v>
      </c>
      <c r="E42" s="240"/>
      <c r="F42" s="241"/>
    </row>
    <row r="43" spans="1:6" ht="15.75">
      <c r="A43" s="1">
        <v>2200</v>
      </c>
      <c r="B43" s="323" t="s">
        <v>24</v>
      </c>
      <c r="C43" s="324"/>
      <c r="D43" s="139">
        <f t="shared" si="0"/>
        <v>0</v>
      </c>
      <c r="E43" s="240"/>
      <c r="F43" s="241"/>
    </row>
    <row r="44" spans="1:6" ht="15.75">
      <c r="A44" s="1">
        <v>2500</v>
      </c>
      <c r="B44" s="323" t="s">
        <v>25</v>
      </c>
      <c r="C44" s="324"/>
      <c r="D44" s="139">
        <f t="shared" si="0"/>
        <v>0</v>
      </c>
      <c r="E44" s="240"/>
      <c r="F44" s="241"/>
    </row>
    <row r="45" spans="1:6" ht="15.75">
      <c r="A45" s="1">
        <v>2600</v>
      </c>
      <c r="B45" s="330" t="s">
        <v>26</v>
      </c>
      <c r="C45" s="331"/>
      <c r="D45" s="139">
        <f t="shared" si="0"/>
        <v>0</v>
      </c>
      <c r="E45" s="240"/>
      <c r="F45" s="241"/>
    </row>
    <row r="46" spans="1:6" ht="15.75">
      <c r="A46" s="1">
        <v>2700</v>
      </c>
      <c r="B46" s="330" t="s">
        <v>27</v>
      </c>
      <c r="C46" s="331"/>
      <c r="D46" s="139">
        <f t="shared" si="0"/>
        <v>0</v>
      </c>
      <c r="E46" s="240"/>
      <c r="F46" s="241"/>
    </row>
    <row r="47" spans="1:6" ht="15.75">
      <c r="A47" s="1">
        <v>2800</v>
      </c>
      <c r="B47" s="330" t="s">
        <v>28</v>
      </c>
      <c r="C47" s="331"/>
      <c r="D47" s="139">
        <f t="shared" si="0"/>
        <v>0</v>
      </c>
      <c r="E47" s="240"/>
      <c r="F47" s="241"/>
    </row>
    <row r="48" spans="1:6" ht="15.75">
      <c r="A48" s="1">
        <v>2900</v>
      </c>
      <c r="B48" s="323" t="s">
        <v>29</v>
      </c>
      <c r="C48" s="324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35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23" t="s">
        <v>31</v>
      </c>
      <c r="C50" s="324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23" t="s">
        <v>32</v>
      </c>
      <c r="C51" s="324"/>
      <c r="D51" s="139">
        <f t="shared" si="0"/>
        <v>0</v>
      </c>
      <c r="E51" s="240"/>
      <c r="F51" s="241"/>
    </row>
    <row r="52" spans="1:6" ht="15.75">
      <c r="A52" s="1">
        <v>4100</v>
      </c>
      <c r="B52" s="323" t="s">
        <v>33</v>
      </c>
      <c r="C52" s="324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23" t="s">
        <v>34</v>
      </c>
      <c r="C53" s="324"/>
      <c r="D53" s="139">
        <f t="shared" si="0"/>
        <v>0</v>
      </c>
      <c r="E53" s="240"/>
      <c r="F53" s="241"/>
    </row>
    <row r="54" spans="1:6" ht="15.75">
      <c r="A54" s="1">
        <v>4300</v>
      </c>
      <c r="B54" s="323" t="s">
        <v>35</v>
      </c>
      <c r="C54" s="324"/>
      <c r="D54" s="139">
        <f t="shared" si="0"/>
        <v>0</v>
      </c>
      <c r="E54" s="240"/>
      <c r="F54" s="241"/>
    </row>
    <row r="55" spans="1:6" ht="15.75">
      <c r="A55" s="1">
        <v>4400</v>
      </c>
      <c r="B55" s="323" t="s">
        <v>36</v>
      </c>
      <c r="C55" s="324"/>
      <c r="D55" s="139">
        <f t="shared" si="0"/>
        <v>0</v>
      </c>
      <c r="E55" s="240"/>
      <c r="F55" s="241"/>
    </row>
    <row r="56" spans="1:6" ht="15.75">
      <c r="A56" s="1">
        <v>4500</v>
      </c>
      <c r="B56" s="323" t="s">
        <v>37</v>
      </c>
      <c r="C56" s="324"/>
      <c r="D56" s="139">
        <f t="shared" si="0"/>
        <v>0</v>
      </c>
      <c r="E56" s="240"/>
      <c r="F56" s="241"/>
    </row>
    <row r="57" spans="1:6" ht="15.75">
      <c r="A57" s="1">
        <v>4600</v>
      </c>
      <c r="B57" s="330" t="s">
        <v>38</v>
      </c>
      <c r="C57" s="331"/>
      <c r="D57" s="139">
        <f t="shared" si="0"/>
        <v>0</v>
      </c>
      <c r="E57" s="240"/>
      <c r="F57" s="241"/>
    </row>
    <row r="58" spans="1:6" ht="15.75">
      <c r="A58" s="1">
        <v>4900</v>
      </c>
      <c r="B58" s="323" t="s">
        <v>39</v>
      </c>
      <c r="C58" s="324"/>
      <c r="D58" s="139">
        <f t="shared" si="0"/>
        <v>0</v>
      </c>
      <c r="E58" s="240"/>
      <c r="F58" s="241"/>
    </row>
    <row r="59" spans="1:6" ht="15.75">
      <c r="A59" s="12">
        <v>5100</v>
      </c>
      <c r="B59" s="325" t="s">
        <v>40</v>
      </c>
      <c r="C59" s="326"/>
      <c r="D59" s="139">
        <f t="shared" si="0"/>
        <v>0</v>
      </c>
      <c r="E59" s="240"/>
      <c r="F59" s="241"/>
    </row>
    <row r="60" spans="1:6" ht="15.75">
      <c r="A60" s="12">
        <v>5200</v>
      </c>
      <c r="B60" s="325" t="s">
        <v>41</v>
      </c>
      <c r="C60" s="326"/>
      <c r="D60" s="139">
        <f t="shared" si="0"/>
        <v>0</v>
      </c>
      <c r="E60" s="240"/>
      <c r="F60" s="241"/>
    </row>
    <row r="61" spans="1:6" ht="15.75">
      <c r="A61" s="12">
        <v>5300</v>
      </c>
      <c r="B61" s="325" t="s">
        <v>42</v>
      </c>
      <c r="C61" s="326"/>
      <c r="D61" s="139">
        <f t="shared" si="0"/>
        <v>0</v>
      </c>
      <c r="E61" s="240"/>
      <c r="F61" s="241"/>
    </row>
    <row r="62" spans="1:6" ht="15.75">
      <c r="A62" s="12">
        <v>5400</v>
      </c>
      <c r="B62" s="325" t="s">
        <v>43</v>
      </c>
      <c r="C62" s="326"/>
      <c r="D62" s="139">
        <f t="shared" si="0"/>
        <v>0</v>
      </c>
      <c r="E62" s="240"/>
      <c r="F62" s="241"/>
    </row>
    <row r="63" spans="1:6" ht="15.75">
      <c r="A63" s="1">
        <v>5500</v>
      </c>
      <c r="B63" s="323" t="s">
        <v>44</v>
      </c>
      <c r="C63" s="324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21" t="s">
        <v>45</v>
      </c>
      <c r="C64" s="322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21" t="s">
        <v>1201</v>
      </c>
      <c r="C66" s="322"/>
      <c r="D66" s="212">
        <f>+E66+F66</f>
        <v>0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0</v>
      </c>
    </row>
    <row r="67" ht="15" hidden="1"/>
    <row r="68" ht="15" hidden="1"/>
    <row r="69" ht="15" hidden="1"/>
    <row r="70" ht="18" customHeight="1" hidden="1"/>
  </sheetData>
  <sheetProtection password="81B0" sheet="1"/>
  <mergeCells count="34">
    <mergeCell ref="B64:C64"/>
    <mergeCell ref="B66:C66"/>
    <mergeCell ref="B56:C5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62:C62"/>
    <mergeCell ref="B63:C63"/>
    <mergeCell ref="B45:C45"/>
    <mergeCell ref="B46:C46"/>
    <mergeCell ref="B47:C47"/>
    <mergeCell ref="B48:C48"/>
    <mergeCell ref="B50:C50"/>
    <mergeCell ref="B51:C51"/>
    <mergeCell ref="B22:C22"/>
    <mergeCell ref="B23:C23"/>
    <mergeCell ref="B41:C41"/>
    <mergeCell ref="B42:C42"/>
    <mergeCell ref="B43:C43"/>
    <mergeCell ref="B44:C44"/>
    <mergeCell ref="B20:C20"/>
    <mergeCell ref="B21:C21"/>
    <mergeCell ref="A2:H2"/>
    <mergeCell ref="A3:H3"/>
    <mergeCell ref="A5:C5"/>
    <mergeCell ref="B19:C19"/>
    <mergeCell ref="D11:F11"/>
    <mergeCell ref="D17:F17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66"/>
  <sheetViews>
    <sheetView showGridLines="0" zoomScale="70" zoomScaleNormal="70" zoomScalePageLayoutView="0" workbookViewId="0" topLeftCell="A1">
      <selection activeCell="H9" sqref="H9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1.851562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1" t="str">
        <f>+RECAP!A2</f>
        <v>ОТЧЕТ ПО ЧЛ. 3 ОТ ПОСТАНОВЛЕНИЕ № 326 НА МИНИСТЕРСКИЯ СЪВЕТ ОТ 2021 Г.</v>
      </c>
      <c r="B2" s="342"/>
      <c r="C2" s="342"/>
      <c r="D2" s="342"/>
      <c r="E2" s="342"/>
      <c r="F2" s="342"/>
      <c r="G2" s="342"/>
      <c r="H2" s="343"/>
    </row>
    <row r="3" spans="1:8" ht="42" customHeight="1" thickBot="1">
      <c r="A3" s="341" t="str">
        <f>+RECAP!A17</f>
        <v>6. Други мерки, невключени в мерките по т.1-5</v>
      </c>
      <c r="B3" s="342"/>
      <c r="C3" s="342"/>
      <c r="D3" s="342"/>
      <c r="E3" s="342"/>
      <c r="F3" s="342"/>
      <c r="G3" s="342"/>
      <c r="H3" s="343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44742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58" t="s">
        <v>1204</v>
      </c>
      <c r="E11" s="359"/>
      <c r="F11" s="360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29100</v>
      </c>
      <c r="E13" s="273">
        <v>1300</v>
      </c>
      <c r="F13" s="274">
        <v>27800</v>
      </c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58" t="s">
        <v>1204</v>
      </c>
      <c r="E17" s="359"/>
      <c r="F17" s="360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32" t="s">
        <v>0</v>
      </c>
      <c r="C19" s="333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34" t="s">
        <v>1</v>
      </c>
      <c r="C20" s="335"/>
      <c r="D20" s="139">
        <f t="shared" si="0"/>
        <v>0</v>
      </c>
      <c r="E20" s="240"/>
      <c r="F20" s="241"/>
    </row>
    <row r="21" spans="1:6" ht="15.75">
      <c r="A21" s="1">
        <v>500</v>
      </c>
      <c r="B21" s="336" t="s">
        <v>2</v>
      </c>
      <c r="C21" s="337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7" t="s">
        <v>3</v>
      </c>
      <c r="C22" s="348"/>
      <c r="D22" s="139">
        <f t="shared" si="0"/>
        <v>0</v>
      </c>
      <c r="E22" s="240"/>
      <c r="F22" s="241"/>
    </row>
    <row r="23" spans="1:6" ht="15.75">
      <c r="A23" s="1">
        <v>1000</v>
      </c>
      <c r="B23" s="334" t="s">
        <v>4</v>
      </c>
      <c r="C23" s="33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23" t="s">
        <v>22</v>
      </c>
      <c r="C41" s="324"/>
      <c r="D41" s="139">
        <f t="shared" si="0"/>
        <v>0</v>
      </c>
      <c r="E41" s="240"/>
      <c r="F41" s="241"/>
    </row>
    <row r="42" spans="1:6" ht="15.75">
      <c r="A42" s="1">
        <v>2100</v>
      </c>
      <c r="B42" s="323" t="s">
        <v>23</v>
      </c>
      <c r="C42" s="324"/>
      <c r="D42" s="139">
        <f t="shared" si="0"/>
        <v>0</v>
      </c>
      <c r="E42" s="240"/>
      <c r="F42" s="241"/>
    </row>
    <row r="43" spans="1:6" ht="15.75">
      <c r="A43" s="1">
        <v>2200</v>
      </c>
      <c r="B43" s="323" t="s">
        <v>24</v>
      </c>
      <c r="C43" s="324"/>
      <c r="D43" s="139">
        <f t="shared" si="0"/>
        <v>0</v>
      </c>
      <c r="E43" s="240"/>
      <c r="F43" s="241"/>
    </row>
    <row r="44" spans="1:6" ht="15.75">
      <c r="A44" s="1">
        <v>2500</v>
      </c>
      <c r="B44" s="323" t="s">
        <v>25</v>
      </c>
      <c r="C44" s="324"/>
      <c r="D44" s="139">
        <f t="shared" si="0"/>
        <v>0</v>
      </c>
      <c r="E44" s="240"/>
      <c r="F44" s="241"/>
    </row>
    <row r="45" spans="1:6" ht="15.75">
      <c r="A45" s="1">
        <v>2600</v>
      </c>
      <c r="B45" s="330" t="s">
        <v>26</v>
      </c>
      <c r="C45" s="331"/>
      <c r="D45" s="139">
        <f t="shared" si="0"/>
        <v>0</v>
      </c>
      <c r="E45" s="240"/>
      <c r="F45" s="241"/>
    </row>
    <row r="46" spans="1:6" ht="15.75">
      <c r="A46" s="1">
        <v>2700</v>
      </c>
      <c r="B46" s="330" t="s">
        <v>27</v>
      </c>
      <c r="C46" s="331"/>
      <c r="D46" s="139">
        <f t="shared" si="0"/>
        <v>0</v>
      </c>
      <c r="E46" s="240"/>
      <c r="F46" s="241"/>
    </row>
    <row r="47" spans="1:6" ht="15.75">
      <c r="A47" s="1">
        <v>2800</v>
      </c>
      <c r="B47" s="330" t="s">
        <v>28</v>
      </c>
      <c r="C47" s="331"/>
      <c r="D47" s="139">
        <f t="shared" si="0"/>
        <v>0</v>
      </c>
      <c r="E47" s="240"/>
      <c r="F47" s="241"/>
    </row>
    <row r="48" spans="1:6" ht="15.75">
      <c r="A48" s="1">
        <v>2900</v>
      </c>
      <c r="B48" s="323" t="s">
        <v>29</v>
      </c>
      <c r="C48" s="324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71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23" t="s">
        <v>31</v>
      </c>
      <c r="C50" s="324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23" t="s">
        <v>32</v>
      </c>
      <c r="C51" s="324"/>
      <c r="D51" s="139">
        <f t="shared" si="0"/>
        <v>0</v>
      </c>
      <c r="E51" s="240"/>
      <c r="F51" s="241"/>
    </row>
    <row r="52" spans="1:8" ht="15.75">
      <c r="A52" s="1">
        <v>4100</v>
      </c>
      <c r="B52" s="323" t="s">
        <v>33</v>
      </c>
      <c r="C52" s="324"/>
      <c r="D52" s="137">
        <f t="shared" si="0"/>
        <v>0</v>
      </c>
      <c r="E52" s="137">
        <v>0</v>
      </c>
      <c r="F52" s="138">
        <v>0</v>
      </c>
      <c r="H52" s="270"/>
    </row>
    <row r="53" spans="1:6" ht="15.75">
      <c r="A53" s="1">
        <v>4200</v>
      </c>
      <c r="B53" s="323" t="s">
        <v>34</v>
      </c>
      <c r="C53" s="324"/>
      <c r="D53" s="139">
        <f t="shared" si="0"/>
        <v>0</v>
      </c>
      <c r="E53" s="240"/>
      <c r="F53" s="241"/>
    </row>
    <row r="54" spans="1:6" ht="15.75">
      <c r="A54" s="1">
        <v>4300</v>
      </c>
      <c r="B54" s="323" t="s">
        <v>35</v>
      </c>
      <c r="C54" s="324"/>
      <c r="D54" s="139">
        <f t="shared" si="0"/>
        <v>0</v>
      </c>
      <c r="E54" s="240"/>
      <c r="F54" s="241"/>
    </row>
    <row r="55" spans="1:6" ht="15.75">
      <c r="A55" s="1">
        <v>4400</v>
      </c>
      <c r="B55" s="323" t="s">
        <v>36</v>
      </c>
      <c r="C55" s="324"/>
      <c r="D55" s="139">
        <f t="shared" si="0"/>
        <v>0</v>
      </c>
      <c r="E55" s="240"/>
      <c r="F55" s="241"/>
    </row>
    <row r="56" spans="1:6" ht="15.75">
      <c r="A56" s="1">
        <v>4500</v>
      </c>
      <c r="B56" s="323" t="s">
        <v>37</v>
      </c>
      <c r="C56" s="324"/>
      <c r="D56" s="139">
        <f t="shared" si="0"/>
        <v>0</v>
      </c>
      <c r="E56" s="240"/>
      <c r="F56" s="241"/>
    </row>
    <row r="57" spans="1:6" ht="15.75">
      <c r="A57" s="1">
        <v>4600</v>
      </c>
      <c r="B57" s="330" t="s">
        <v>38</v>
      </c>
      <c r="C57" s="331"/>
      <c r="D57" s="139">
        <f t="shared" si="0"/>
        <v>0</v>
      </c>
      <c r="E57" s="240"/>
      <c r="F57" s="241"/>
    </row>
    <row r="58" spans="1:6" ht="15.75">
      <c r="A58" s="1">
        <v>4900</v>
      </c>
      <c r="B58" s="323" t="s">
        <v>39</v>
      </c>
      <c r="C58" s="324"/>
      <c r="D58" s="139">
        <f t="shared" si="0"/>
        <v>0</v>
      </c>
      <c r="E58" s="240"/>
      <c r="F58" s="241"/>
    </row>
    <row r="59" spans="1:6" ht="15.75">
      <c r="A59" s="12">
        <v>5100</v>
      </c>
      <c r="B59" s="325" t="s">
        <v>40</v>
      </c>
      <c r="C59" s="326"/>
      <c r="D59" s="139">
        <f t="shared" si="0"/>
        <v>0</v>
      </c>
      <c r="E59" s="240"/>
      <c r="F59" s="241"/>
    </row>
    <row r="60" spans="1:6" ht="15.75">
      <c r="A60" s="12">
        <v>5200</v>
      </c>
      <c r="B60" s="325" t="s">
        <v>41</v>
      </c>
      <c r="C60" s="326"/>
      <c r="D60" s="139">
        <f t="shared" si="0"/>
        <v>29100</v>
      </c>
      <c r="E60" s="240">
        <v>1300</v>
      </c>
      <c r="F60" s="241">
        <v>27800</v>
      </c>
    </row>
    <row r="61" spans="1:6" ht="15.75">
      <c r="A61" s="12">
        <v>5300</v>
      </c>
      <c r="B61" s="325" t="s">
        <v>42</v>
      </c>
      <c r="C61" s="326"/>
      <c r="D61" s="139">
        <f t="shared" si="0"/>
        <v>0</v>
      </c>
      <c r="E61" s="240"/>
      <c r="F61" s="241"/>
    </row>
    <row r="62" spans="1:6" ht="15.75">
      <c r="A62" s="12">
        <v>5400</v>
      </c>
      <c r="B62" s="325" t="s">
        <v>43</v>
      </c>
      <c r="C62" s="326"/>
      <c r="D62" s="139">
        <f t="shared" si="0"/>
        <v>0</v>
      </c>
      <c r="E62" s="240"/>
      <c r="F62" s="241"/>
    </row>
    <row r="63" spans="1:6" ht="15.75">
      <c r="A63" s="1">
        <v>5500</v>
      </c>
      <c r="B63" s="323" t="s">
        <v>44</v>
      </c>
      <c r="C63" s="324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21" t="s">
        <v>45</v>
      </c>
      <c r="C64" s="322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21" t="s">
        <v>1201</v>
      </c>
      <c r="C66" s="322"/>
      <c r="D66" s="212">
        <f>+E66+F66</f>
        <v>29100</v>
      </c>
      <c r="E66" s="212">
        <f>SUM(E19,E20,E21,E22,E23,E41,E42,E43,E44,E45,E46,E47,E48,E49,E50,E51,E52,E53,E54,E55,E56,E57,E58,E59,E60,E61,E62,E63,E64)</f>
        <v>1300</v>
      </c>
      <c r="F66" s="213">
        <f>SUM(F19,F20,F21,F22,F23,F41,F42,F43,F44,F45,F46,F47,F48,F49,F50,F51,F52,F53,F54,F55,F56,F57,F58,F59,F60,F61,F62,F63,F64)</f>
        <v>27800</v>
      </c>
    </row>
  </sheetData>
  <sheetProtection password="81B0" sheet="1"/>
  <mergeCells count="34"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8:C48"/>
    <mergeCell ref="B20:C20"/>
    <mergeCell ref="B21:C21"/>
    <mergeCell ref="B22:C22"/>
    <mergeCell ref="B23:C23"/>
    <mergeCell ref="B41:C41"/>
    <mergeCell ref="B42:C42"/>
    <mergeCell ref="A2:H2"/>
    <mergeCell ref="A3:H3"/>
    <mergeCell ref="A5:C5"/>
    <mergeCell ref="D11:F11"/>
    <mergeCell ref="D17:F17"/>
    <mergeCell ref="B19:C19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type="whole" operator="greaterThanOrEqual" allowBlank="1" showInputMessage="1" showErrorMessage="1" error="Въвежда се цяло положително число!" sqref="E19:F64 E13:F13">
      <formula1>0</formula1>
    </dataValidation>
    <dataValidation operator="lessThan" allowBlank="1" showInputMessage="1" showErrorMessage="1" error="Въвежда се цяло число!" sqref="E66:F6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4"/>
  <headerFooter>
    <oddFooter>&amp;CPage &amp;P of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66"/>
  <sheetViews>
    <sheetView showGridLines="0" zoomScale="70" zoomScaleNormal="70" zoomScalePageLayoutView="0" workbookViewId="0" topLeftCell="A1">
      <selection activeCell="G30" sqref="G30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6" width="22.7109375" style="136" customWidth="1"/>
    <col min="7" max="7" width="29.7109375" style="136" customWidth="1"/>
    <col min="8" max="8" width="52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1" t="str">
        <f>+RECAP!A2</f>
        <v>ОТЧЕТ ПО ЧЛ. 3 ОТ ПОСТАНОВЛЕНИЕ № 326 НА МИНИСТЕРСКИЯ СЪВЕТ ОТ 2021 Г.</v>
      </c>
      <c r="B2" s="342"/>
      <c r="C2" s="342"/>
      <c r="D2" s="342"/>
      <c r="E2" s="342"/>
      <c r="F2" s="342"/>
      <c r="G2" s="342"/>
      <c r="H2" s="343"/>
    </row>
    <row r="3" spans="1:8" ht="42" customHeight="1" thickBot="1">
      <c r="A3" s="341" t="str">
        <f>+RECAP!A18</f>
        <v>7. Разходи за изпълнение на мерки във връзка с COVID-19 за субсидиране на пътнически превози по междуселищни автобусни линии (по чл. 2 от ПМС № 326 от 2021 г.) </v>
      </c>
      <c r="B3" s="342"/>
      <c r="C3" s="342"/>
      <c r="D3" s="342"/>
      <c r="E3" s="342"/>
      <c r="F3" s="342"/>
      <c r="G3" s="342"/>
      <c r="H3" s="343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44742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58" t="s">
        <v>1204</v>
      </c>
      <c r="E11" s="359"/>
      <c r="F11" s="360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11273</v>
      </c>
      <c r="E13" s="273"/>
      <c r="F13" s="274">
        <v>11273</v>
      </c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5" customHeight="1" thickBot="1">
      <c r="A17" s="13"/>
      <c r="B17" s="14"/>
      <c r="C17" s="15" t="s">
        <v>49</v>
      </c>
      <c r="D17" s="358" t="s">
        <v>1204</v>
      </c>
      <c r="E17" s="359"/>
      <c r="F17" s="360"/>
    </row>
    <row r="18" spans="1:6" ht="15" customHeight="1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" customHeight="1">
      <c r="A19" s="144">
        <v>100</v>
      </c>
      <c r="B19" s="332" t="s">
        <v>0</v>
      </c>
      <c r="C19" s="333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34" t="s">
        <v>1</v>
      </c>
      <c r="C20" s="335"/>
      <c r="D20" s="139">
        <f t="shared" si="0"/>
        <v>0</v>
      </c>
      <c r="E20" s="240"/>
      <c r="F20" s="241"/>
    </row>
    <row r="21" spans="1:6" ht="15.75">
      <c r="A21" s="1">
        <v>500</v>
      </c>
      <c r="B21" s="336" t="s">
        <v>2</v>
      </c>
      <c r="C21" s="337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7" t="s">
        <v>3</v>
      </c>
      <c r="C22" s="348"/>
      <c r="D22" s="139">
        <f t="shared" si="0"/>
        <v>0</v>
      </c>
      <c r="E22" s="240"/>
      <c r="F22" s="241"/>
    </row>
    <row r="23" spans="1:6" ht="15.75">
      <c r="A23" s="1">
        <v>1000</v>
      </c>
      <c r="B23" s="334" t="s">
        <v>4</v>
      </c>
      <c r="C23" s="335"/>
      <c r="D23" s="139">
        <f t="shared" si="0"/>
        <v>11273</v>
      </c>
      <c r="E23" s="139">
        <f>+SUM(E24:E40)</f>
        <v>0</v>
      </c>
      <c r="F23" s="140">
        <f>+SUM(F24:F40)</f>
        <v>11273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11273</v>
      </c>
      <c r="E30" s="242"/>
      <c r="F30" s="243">
        <v>11273</v>
      </c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23" t="s">
        <v>22</v>
      </c>
      <c r="C41" s="324"/>
      <c r="D41" s="139">
        <f t="shared" si="0"/>
        <v>0</v>
      </c>
      <c r="E41" s="240"/>
      <c r="F41" s="241"/>
    </row>
    <row r="42" spans="1:6" ht="15.75">
      <c r="A42" s="1">
        <v>2100</v>
      </c>
      <c r="B42" s="323" t="s">
        <v>23</v>
      </c>
      <c r="C42" s="324"/>
      <c r="D42" s="139">
        <f t="shared" si="0"/>
        <v>0</v>
      </c>
      <c r="E42" s="240"/>
      <c r="F42" s="241"/>
    </row>
    <row r="43" spans="1:6" ht="15.75">
      <c r="A43" s="1">
        <v>2200</v>
      </c>
      <c r="B43" s="323" t="s">
        <v>24</v>
      </c>
      <c r="C43" s="324"/>
      <c r="D43" s="139">
        <f t="shared" si="0"/>
        <v>0</v>
      </c>
      <c r="E43" s="240"/>
      <c r="F43" s="241"/>
    </row>
    <row r="44" spans="1:6" ht="15.75">
      <c r="A44" s="1">
        <v>2500</v>
      </c>
      <c r="B44" s="323" t="s">
        <v>25</v>
      </c>
      <c r="C44" s="324"/>
      <c r="D44" s="139">
        <f t="shared" si="0"/>
        <v>0</v>
      </c>
      <c r="E44" s="240"/>
      <c r="F44" s="241"/>
    </row>
    <row r="45" spans="1:6" ht="15.75">
      <c r="A45" s="1">
        <v>2600</v>
      </c>
      <c r="B45" s="330" t="s">
        <v>26</v>
      </c>
      <c r="C45" s="331"/>
      <c r="D45" s="139">
        <f t="shared" si="0"/>
        <v>0</v>
      </c>
      <c r="E45" s="240"/>
      <c r="F45" s="241"/>
    </row>
    <row r="46" spans="1:6" ht="15.75">
      <c r="A46" s="1">
        <v>2700</v>
      </c>
      <c r="B46" s="330" t="s">
        <v>27</v>
      </c>
      <c r="C46" s="331"/>
      <c r="D46" s="139">
        <f t="shared" si="0"/>
        <v>0</v>
      </c>
      <c r="E46" s="240"/>
      <c r="F46" s="241"/>
    </row>
    <row r="47" spans="1:6" ht="15.75">
      <c r="A47" s="1">
        <v>2800</v>
      </c>
      <c r="B47" s="330" t="s">
        <v>28</v>
      </c>
      <c r="C47" s="331"/>
      <c r="D47" s="139">
        <f t="shared" si="0"/>
        <v>0</v>
      </c>
      <c r="E47" s="240"/>
      <c r="F47" s="241"/>
    </row>
    <row r="48" spans="1:6" ht="15.75">
      <c r="A48" s="1">
        <v>2900</v>
      </c>
      <c r="B48" s="323" t="s">
        <v>29</v>
      </c>
      <c r="C48" s="324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71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23" t="s">
        <v>31</v>
      </c>
      <c r="C50" s="324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23" t="s">
        <v>32</v>
      </c>
      <c r="C51" s="324"/>
      <c r="D51" s="139">
        <f t="shared" si="0"/>
        <v>0</v>
      </c>
      <c r="E51" s="240"/>
      <c r="F51" s="241"/>
    </row>
    <row r="52" spans="1:8" ht="15.75">
      <c r="A52" s="1">
        <v>4100</v>
      </c>
      <c r="B52" s="323" t="s">
        <v>33</v>
      </c>
      <c r="C52" s="324"/>
      <c r="D52" s="137">
        <f t="shared" si="0"/>
        <v>0</v>
      </c>
      <c r="E52" s="137">
        <v>0</v>
      </c>
      <c r="F52" s="138">
        <v>0</v>
      </c>
      <c r="H52" s="270"/>
    </row>
    <row r="53" spans="1:6" ht="15.75">
      <c r="A53" s="1">
        <v>4200</v>
      </c>
      <c r="B53" s="323" t="s">
        <v>34</v>
      </c>
      <c r="C53" s="324"/>
      <c r="D53" s="139">
        <f t="shared" si="0"/>
        <v>0</v>
      </c>
      <c r="E53" s="240"/>
      <c r="F53" s="241"/>
    </row>
    <row r="54" spans="1:6" ht="15.75">
      <c r="A54" s="1">
        <v>4300</v>
      </c>
      <c r="B54" s="323" t="s">
        <v>35</v>
      </c>
      <c r="C54" s="324"/>
      <c r="D54" s="139">
        <f t="shared" si="0"/>
        <v>0</v>
      </c>
      <c r="E54" s="240"/>
      <c r="F54" s="241"/>
    </row>
    <row r="55" spans="1:6" ht="15.75">
      <c r="A55" s="1">
        <v>4400</v>
      </c>
      <c r="B55" s="323" t="s">
        <v>36</v>
      </c>
      <c r="C55" s="324"/>
      <c r="D55" s="139">
        <f t="shared" si="0"/>
        <v>0</v>
      </c>
      <c r="E55" s="240"/>
      <c r="F55" s="241"/>
    </row>
    <row r="56" spans="1:6" ht="15.75">
      <c r="A56" s="1">
        <v>4500</v>
      </c>
      <c r="B56" s="323" t="s">
        <v>37</v>
      </c>
      <c r="C56" s="324"/>
      <c r="D56" s="139">
        <f t="shared" si="0"/>
        <v>0</v>
      </c>
      <c r="E56" s="240"/>
      <c r="F56" s="241"/>
    </row>
    <row r="57" spans="1:6" ht="15.75">
      <c r="A57" s="1">
        <v>4600</v>
      </c>
      <c r="B57" s="330" t="s">
        <v>38</v>
      </c>
      <c r="C57" s="331"/>
      <c r="D57" s="139">
        <f t="shared" si="0"/>
        <v>0</v>
      </c>
      <c r="E57" s="240"/>
      <c r="F57" s="241"/>
    </row>
    <row r="58" spans="1:6" ht="15.75">
      <c r="A58" s="1">
        <v>4900</v>
      </c>
      <c r="B58" s="323" t="s">
        <v>39</v>
      </c>
      <c r="C58" s="324"/>
      <c r="D58" s="139">
        <f t="shared" si="0"/>
        <v>0</v>
      </c>
      <c r="E58" s="240"/>
      <c r="F58" s="241"/>
    </row>
    <row r="59" spans="1:6" ht="15.75">
      <c r="A59" s="12">
        <v>5100</v>
      </c>
      <c r="B59" s="325" t="s">
        <v>40</v>
      </c>
      <c r="C59" s="326"/>
      <c r="D59" s="139">
        <f t="shared" si="0"/>
        <v>0</v>
      </c>
      <c r="E59" s="240"/>
      <c r="F59" s="241"/>
    </row>
    <row r="60" spans="1:6" ht="15.75">
      <c r="A60" s="12">
        <v>5200</v>
      </c>
      <c r="B60" s="325" t="s">
        <v>41</v>
      </c>
      <c r="C60" s="326"/>
      <c r="D60" s="139">
        <f t="shared" si="0"/>
        <v>0</v>
      </c>
      <c r="E60" s="240"/>
      <c r="F60" s="241"/>
    </row>
    <row r="61" spans="1:6" ht="15.75">
      <c r="A61" s="12">
        <v>5300</v>
      </c>
      <c r="B61" s="325" t="s">
        <v>42</v>
      </c>
      <c r="C61" s="326"/>
      <c r="D61" s="139">
        <f t="shared" si="0"/>
        <v>0</v>
      </c>
      <c r="E61" s="240"/>
      <c r="F61" s="241"/>
    </row>
    <row r="62" spans="1:6" ht="15.75">
      <c r="A62" s="12">
        <v>5400</v>
      </c>
      <c r="B62" s="325" t="s">
        <v>43</v>
      </c>
      <c r="C62" s="326"/>
      <c r="D62" s="139">
        <f t="shared" si="0"/>
        <v>0</v>
      </c>
      <c r="E62" s="240"/>
      <c r="F62" s="241"/>
    </row>
    <row r="63" spans="1:6" ht="15.75">
      <c r="A63" s="1">
        <v>5500</v>
      </c>
      <c r="B63" s="323" t="s">
        <v>44</v>
      </c>
      <c r="C63" s="324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21" t="s">
        <v>45</v>
      </c>
      <c r="C64" s="322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21" t="s">
        <v>1201</v>
      </c>
      <c r="C66" s="322"/>
      <c r="D66" s="212">
        <f>+E66+F66</f>
        <v>11273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11273</v>
      </c>
    </row>
  </sheetData>
  <sheetProtection password="81B0" sheet="1"/>
  <mergeCells count="34">
    <mergeCell ref="B54:C54"/>
    <mergeCell ref="B55:C55"/>
    <mergeCell ref="B62:C62"/>
    <mergeCell ref="B63:C63"/>
    <mergeCell ref="B64:C64"/>
    <mergeCell ref="B66:C66"/>
    <mergeCell ref="B56:C56"/>
    <mergeCell ref="B57:C57"/>
    <mergeCell ref="B58:C58"/>
    <mergeCell ref="B59:C59"/>
    <mergeCell ref="B45:C45"/>
    <mergeCell ref="B46:C46"/>
    <mergeCell ref="B47:C47"/>
    <mergeCell ref="B48:C48"/>
    <mergeCell ref="B60:C60"/>
    <mergeCell ref="B61:C61"/>
    <mergeCell ref="B50:C50"/>
    <mergeCell ref="B51:C51"/>
    <mergeCell ref="B52:C52"/>
    <mergeCell ref="B53:C53"/>
    <mergeCell ref="B22:C22"/>
    <mergeCell ref="B23:C23"/>
    <mergeCell ref="B41:C41"/>
    <mergeCell ref="B42:C42"/>
    <mergeCell ref="B43:C43"/>
    <mergeCell ref="B44:C44"/>
    <mergeCell ref="A2:H2"/>
    <mergeCell ref="A3:H3"/>
    <mergeCell ref="A5:C5"/>
    <mergeCell ref="B19:C19"/>
    <mergeCell ref="B20:C20"/>
    <mergeCell ref="B21:C21"/>
    <mergeCell ref="D11:F11"/>
    <mergeCell ref="D17:F17"/>
  </mergeCells>
  <conditionalFormatting sqref="E10:H10">
    <cfRule type="cellIs" priority="7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5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3:F13 E30">
      <formula1>0</formula1>
    </dataValidation>
    <dataValidation errorStyle="warning" allowBlank="1" showInputMessage="1" showErrorMessage="1" errorTitle="Внимание!" error="Отчетените разходи надхвърлят определената с постановлението сума! &#10;Проверете дали на лист RECAP е въведен код на общината по ЕБК!" sqref="D66"/>
    <dataValidation errorStyle="warning" type="custom" allowBlank="1" showInputMessage="1" showErrorMessage="1" errorTitle="ВНИМАНИЕ!" error="Сумата на отчетените разходи за изпълнение на мерки с COVID-19 за субсидиране на пътнически превози по междуселични автобусни линии надхвърля одобрения с постановлението размер!" sqref="E19:F22 F24:F64 E24:E29 E31:E64">
      <formula1>SUM($E$19:$F$22,$E$24:$F$64)&lt;=VALUE(limit_transp)</formula1>
    </dataValidation>
    <dataValidation errorStyle="warning" allowBlank="1" showInputMessage="1" showErrorMessage="1" errorTitle="ВНИМАНИЕ!" error="Сумата на отчетените разходи за изпълнение на мерки с COVID-19 за субсидиране на пътнически превози по междуселични автобусни линии надхвърля одобрения с постановлението размер!" sqref="E23:F23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2021-10-20T17:03:20Z</cp:lastPrinted>
  <dcterms:created xsi:type="dcterms:W3CDTF">2020-05-21T16:55:48Z</dcterms:created>
  <dcterms:modified xsi:type="dcterms:W3CDTF">2022-07-08T10:15:05Z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