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20115" windowHeight="76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<sst xmlns="http://schemas.openxmlformats.org/spreadsheetml/2006/main" count="71" uniqueCount="69">
  <si>
    <t>1.</t>
  </si>
  <si>
    <t>2.</t>
  </si>
  <si>
    <t>3.</t>
  </si>
  <si>
    <t>4.</t>
  </si>
  <si>
    <t>5.</t>
  </si>
  <si>
    <t>6.</t>
  </si>
  <si>
    <t>Д.122 ''Общинска администрация''</t>
  </si>
  <si>
    <t>Д.532 "Програми за временна заетост"</t>
  </si>
  <si>
    <t>Д.622 "Озеленяване"</t>
  </si>
  <si>
    <t>Д.604 "Осветление на улици и площади"</t>
  </si>
  <si>
    <t>Д.714 "Спортни бази за спорт за всички"</t>
  </si>
  <si>
    <t>Д.745 "Обредни домове и зали"</t>
  </si>
  <si>
    <t>Д.759 "Други дейности по културата"</t>
  </si>
  <si>
    <t>Д.878 "Приюти за безстопанствени животни"</t>
  </si>
  <si>
    <t>Д.898 "Други дейности по икономиката"</t>
  </si>
  <si>
    <t>Д.998 "Резерв"</t>
  </si>
  <si>
    <t>МД</t>
  </si>
  <si>
    <t>Разходи по функции</t>
  </si>
  <si>
    <t>7.</t>
  </si>
  <si>
    <t>8.</t>
  </si>
  <si>
    <t>9.</t>
  </si>
  <si>
    <t>10.</t>
  </si>
  <si>
    <t>ДД</t>
  </si>
  <si>
    <t>Дофинансиране</t>
  </si>
  <si>
    <t>Д.239 ''Други дейности по вътрешната сигурност''</t>
  </si>
  <si>
    <t>Д.540 "Домове за стари хора"</t>
  </si>
  <si>
    <t>Всичко</t>
  </si>
  <si>
    <t>№ по ред</t>
  </si>
  <si>
    <t>Д.311 "Детски градини"</t>
  </si>
  <si>
    <t>Д.322 "Неспециализирани училища, без професионални гимназии"</t>
  </si>
  <si>
    <t>Д.524 "Домашен социален патронаж"</t>
  </si>
  <si>
    <t>Д.701 "Дейности по почивното дело и социалния отдих"</t>
  </si>
  <si>
    <t>Д.738 "Читалища"</t>
  </si>
  <si>
    <t>Д.713 "Спорт за всички"</t>
  </si>
  <si>
    <t>Средства на разпореждане във функция "Образование"</t>
  </si>
  <si>
    <t>Приложение № 3</t>
  </si>
  <si>
    <t>"Общи държавни служби"</t>
  </si>
  <si>
    <t>Д.123 "Общински съвети"</t>
  </si>
  <si>
    <t>"Отбрана и сигурност"</t>
  </si>
  <si>
    <t>Д.282 "Отбранително-мобилизационна подготовка"</t>
  </si>
  <si>
    <t>Д.283 "Превантивна дейност от бедствия и аварии"</t>
  </si>
  <si>
    <t>"Образование"</t>
  </si>
  <si>
    <t>Д.318 "Потготвителна група в училище"</t>
  </si>
  <si>
    <t>Д.326 "Професионални гимназии и паралелки за проф. подготовка"</t>
  </si>
  <si>
    <t>"Здравеопазване"</t>
  </si>
  <si>
    <t>Д.437 "Здравен кабинет в детски градини и училища"</t>
  </si>
  <si>
    <t>Д.469 "Други дейности по здравеопазването"</t>
  </si>
  <si>
    <t>"Социално осигуряване, подпомагане и грижи"</t>
  </si>
  <si>
    <t xml:space="preserve">Д.548 "Дневни центрове за стари хора" </t>
  </si>
  <si>
    <t>Д.550 "Центрове за социална рехабилитация и интеграция"</t>
  </si>
  <si>
    <r>
      <t>Д 589 "</t>
    </r>
    <r>
      <rPr>
        <sz val="9"/>
        <rFont val="Arial"/>
        <family val="2"/>
      </rPr>
      <t xml:space="preserve">Други служби и дейности по социалното осигуряване" </t>
    </r>
  </si>
  <si>
    <t>"Жилищно строителство, БКС и опазване на околната среда"</t>
  </si>
  <si>
    <t>Д.619 "Други дейности по жил. строителство, благ. и рег. развитие"</t>
  </si>
  <si>
    <t>Д.606 "Изграждане, ремонт и поддържане на уличната мрежа"</t>
  </si>
  <si>
    <t>Д.623 "Чистота"</t>
  </si>
  <si>
    <t>Д.627  "Управление на дейностите по отпадъците"</t>
  </si>
  <si>
    <t>"Култура, спорт, почивни дейности и религиозно дело"</t>
  </si>
  <si>
    <t>Д.741 "Радиотранслационни възли"</t>
  </si>
  <si>
    <t>"Икономически дейности и услуги"</t>
  </si>
  <si>
    <t>Д.828 "Други дейности по селско и горско стопанство, лов и риболов"</t>
  </si>
  <si>
    <t>Д.832 "Служби и дейности по поддържане, ремонт на пътищата"</t>
  </si>
  <si>
    <t>Д.849 "Други Дейности по транспорта, пътищата, пощите и далекосъоб."</t>
  </si>
  <si>
    <t>"Разходи некласифицирани в другите функции"</t>
  </si>
  <si>
    <t>Д.389 "Други дейности по образованието"</t>
  </si>
  <si>
    <t>Разходи по функции 2020</t>
  </si>
  <si>
    <t>Д.603 "Водоснабдяване и канализация"</t>
  </si>
  <si>
    <t>Д.562 "Асистенти за лична помощ"</t>
  </si>
  <si>
    <t>Д.285 "Доброволни формирования за защита при бедствия"</t>
  </si>
  <si>
    <t>Капиталови разходи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</si>
</sst>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1" fillId="25" borderId="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8" borderId="6" applyNumberFormat="0" applyAlignment="0" applyProtection="0"/>
    <xf numFmtId="0" fontId="32" fillId="28" borderId="2" applyNumberFormat="0" applyAlignment="0" applyProtection="0"/>
    <xf numFmtId="0" fontId="33" fillId="29" borderId="7" applyNumberFormat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2" fillId="32" borderId="10" xfId="56" applyFont="1" applyFill="1" applyBorder="1" applyAlignment="1">
      <alignment horizontal="center"/>
      <protection/>
    </xf>
    <xf numFmtId="0" fontId="2" fillId="0" borderId="10" xfId="56" applyFont="1" applyBorder="1" applyAlignment="1">
      <alignment horizontal="center"/>
      <protection/>
    </xf>
    <xf numFmtId="0" fontId="2" fillId="0" borderId="10" xfId="56" applyFont="1" applyBorder="1">
      <alignment/>
      <protection/>
    </xf>
    <xf numFmtId="0" fontId="2" fillId="0" borderId="10" xfId="56" applyFont="1" applyBorder="1" applyAlignment="1">
      <alignment horizontal="left"/>
      <protection/>
    </xf>
    <xf numFmtId="16" fontId="4" fillId="32" borderId="10" xfId="56" applyNumberFormat="1" applyFont="1" applyFill="1" applyBorder="1" applyAlignment="1">
      <alignment horizontal="center"/>
      <protection/>
    </xf>
    <xf numFmtId="0" fontId="4" fillId="32" borderId="10" xfId="56" applyFont="1" applyFill="1" applyBorder="1" applyAlignment="1">
      <alignment horizontal="center" vertical="center"/>
      <protection/>
    </xf>
    <xf numFmtId="3" fontId="6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10" borderId="10" xfId="0" applyNumberFormat="1" applyFont="1" applyFill="1" applyBorder="1" applyAlignment="1">
      <alignment/>
    </xf>
    <xf numFmtId="0" fontId="6" fillId="32" borderId="10" xfId="56" applyFont="1" applyFill="1" applyBorder="1" applyAlignment="1">
      <alignment horizontal="left"/>
      <protection/>
    </xf>
    <xf numFmtId="3" fontId="5" fillId="0" borderId="10" xfId="56" applyNumberFormat="1" applyFont="1" applyBorder="1" applyAlignment="1">
      <alignment horizontal="center"/>
      <protection/>
    </xf>
    <xf numFmtId="0" fontId="4" fillId="10" borderId="11" xfId="56" applyFont="1" applyFill="1" applyBorder="1" applyAlignment="1">
      <alignment horizontal="center"/>
      <protection/>
    </xf>
    <xf numFmtId="0" fontId="4" fillId="10" borderId="10" xfId="56" applyFont="1" applyFill="1" applyBorder="1" applyAlignment="1">
      <alignment horizontal="center"/>
      <protection/>
    </xf>
    <xf numFmtId="0" fontId="2" fillId="32" borderId="10" xfId="56" applyFont="1" applyFill="1" applyBorder="1">
      <alignment/>
      <protection/>
    </xf>
    <xf numFmtId="0" fontId="4" fillId="0" borderId="10" xfId="56" applyFont="1" applyBorder="1" applyAlignment="1">
      <alignment horizontal="center"/>
      <protection/>
    </xf>
    <xf numFmtId="0" fontId="7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2" fillId="0" borderId="10" xfId="56" applyFont="1" applyBorder="1">
      <alignment/>
      <protection/>
    </xf>
    <xf numFmtId="3" fontId="0" fillId="0" borderId="0" xfId="0" applyNumberFormat="1" applyAlignment="1">
      <alignment/>
    </xf>
    <xf numFmtId="0" fontId="2" fillId="32" borderId="10" xfId="56" applyFont="1" applyFill="1" applyBorder="1">
      <alignment/>
      <protection/>
    </xf>
    <xf numFmtId="0" fontId="2" fillId="32" borderId="10" xfId="56" applyFont="1" applyFill="1" applyBorder="1" applyAlignment="1">
      <alignment/>
      <protection/>
    </xf>
    <xf numFmtId="3" fontId="5" fillId="0" borderId="12" xfId="56" applyNumberFormat="1" applyFont="1" applyBorder="1" applyAlignment="1">
      <alignment horizontal="center"/>
      <protection/>
    </xf>
    <xf numFmtId="3" fontId="5" fillId="0" borderId="10" xfId="56" applyNumberFormat="1" applyFont="1" applyBorder="1" applyAlignment="1">
      <alignment horizontal="right"/>
      <protection/>
    </xf>
    <xf numFmtId="3" fontId="7" fillId="0" borderId="10" xfId="0" applyNumberFormat="1" applyFont="1" applyBorder="1" applyAlignment="1">
      <alignment horizontal="right" vertical="center"/>
    </xf>
    <xf numFmtId="3" fontId="6" fillId="0" borderId="10" xfId="0" applyNumberFormat="1" applyFont="1" applyFill="1" applyBorder="1" applyAlignment="1">
      <alignment/>
    </xf>
    <xf numFmtId="0" fontId="2" fillId="32" borderId="10" xfId="56" applyFont="1" applyFill="1" applyBorder="1" applyAlignment="1">
      <alignment vertical="center"/>
      <protection/>
    </xf>
    <xf numFmtId="0" fontId="4" fillId="33" borderId="10" xfId="56" applyFont="1" applyFill="1" applyBorder="1" applyAlignment="1">
      <alignment horizontal="center"/>
      <protection/>
    </xf>
    <xf numFmtId="0" fontId="4" fillId="33" borderId="10" xfId="56" applyFont="1" applyFill="1" applyBorder="1">
      <alignment/>
      <protection/>
    </xf>
    <xf numFmtId="3" fontId="7" fillId="33" borderId="10" xfId="0" applyNumberFormat="1" applyFont="1" applyFill="1" applyBorder="1" applyAlignment="1">
      <alignment/>
    </xf>
    <xf numFmtId="16" fontId="4" fillId="33" borderId="10" xfId="56" applyNumberFormat="1" applyFont="1" applyFill="1" applyBorder="1" applyAlignment="1">
      <alignment horizontal="center"/>
      <protection/>
    </xf>
    <xf numFmtId="0" fontId="7" fillId="33" borderId="10" xfId="56" applyFont="1" applyFill="1" applyBorder="1" applyAlignment="1">
      <alignment horizontal="left"/>
      <protection/>
    </xf>
    <xf numFmtId="0" fontId="4" fillId="33" borderId="10" xfId="56" applyFont="1" applyFill="1" applyBorder="1" applyAlignment="1">
      <alignment horizontal="center" vertical="center"/>
      <protection/>
    </xf>
    <xf numFmtId="0" fontId="4" fillId="33" borderId="10" xfId="56" applyFont="1" applyFill="1" applyBorder="1" applyAlignment="1">
      <alignment vertical="center"/>
      <protection/>
    </xf>
    <xf numFmtId="0" fontId="4" fillId="33" borderId="10" xfId="56" applyFont="1" applyFill="1" applyBorder="1" applyAlignment="1">
      <alignment horizontal="left"/>
      <protection/>
    </xf>
    <xf numFmtId="0" fontId="4" fillId="33" borderId="10" xfId="56" applyFont="1" applyFill="1" applyBorder="1" applyAlignment="1">
      <alignment horizontal="right" wrapText="1"/>
      <protection/>
    </xf>
    <xf numFmtId="0" fontId="7" fillId="0" borderId="0" xfId="0" applyFont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3" fillId="2" borderId="14" xfId="56" applyFont="1" applyFill="1" applyBorder="1" applyAlignment="1">
      <alignment horizontal="center" vertical="center" wrapText="1"/>
      <protection/>
    </xf>
    <xf numFmtId="0" fontId="3" fillId="2" borderId="15" xfId="56" applyFont="1" applyFill="1" applyBorder="1" applyAlignment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/>
    </xf>
    <xf numFmtId="0" fontId="4" fillId="2" borderId="10" xfId="56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">
      <selection activeCell="B63" sqref="B63"/>
    </sheetView>
  </sheetViews>
  <sheetFormatPr defaultColWidth="9.140625" defaultRowHeight="15"/>
  <cols>
    <col min="1" max="1" width="5.7109375" style="0" customWidth="1"/>
    <col min="2" max="2" width="60.7109375" style="0" customWidth="1"/>
    <col min="3" max="3" width="15.8515625" style="0" customWidth="1"/>
    <col min="4" max="4" width="15.00390625" style="0" customWidth="1"/>
    <col min="5" max="5" width="16.8515625" style="0" customWidth="1"/>
    <col min="6" max="6" width="16.7109375" style="0" customWidth="1"/>
  </cols>
  <sheetData>
    <row r="1" spans="1:6" ht="15">
      <c r="A1" s="36" t="s">
        <v>35</v>
      </c>
      <c r="B1" s="36"/>
      <c r="C1" s="36"/>
      <c r="D1" s="36"/>
      <c r="E1" s="36"/>
      <c r="F1" s="36"/>
    </row>
    <row r="2" spans="1:6" ht="15.75" thickBot="1">
      <c r="A2" s="37"/>
      <c r="B2" s="37"/>
      <c r="C2" s="37"/>
      <c r="D2" s="37"/>
      <c r="E2" s="37"/>
      <c r="F2" s="37"/>
    </row>
    <row r="3" spans="1:6" ht="15.75" thickBot="1">
      <c r="A3" s="40" t="s">
        <v>27</v>
      </c>
      <c r="B3" s="43" t="s">
        <v>64</v>
      </c>
      <c r="C3" s="42" t="s">
        <v>22</v>
      </c>
      <c r="D3" s="42" t="s">
        <v>16</v>
      </c>
      <c r="E3" s="42" t="s">
        <v>23</v>
      </c>
      <c r="F3" s="38" t="s">
        <v>26</v>
      </c>
    </row>
    <row r="4" spans="1:6" ht="15.75" thickBot="1">
      <c r="A4" s="41"/>
      <c r="B4" s="43"/>
      <c r="C4" s="42"/>
      <c r="D4" s="42"/>
      <c r="E4" s="42"/>
      <c r="F4" s="39"/>
    </row>
    <row r="5" spans="1:6" ht="15.75" thickBot="1">
      <c r="A5" s="11">
        <v>1</v>
      </c>
      <c r="B5" s="11">
        <v>2</v>
      </c>
      <c r="C5" s="16">
        <v>3</v>
      </c>
      <c r="D5" s="16">
        <v>4</v>
      </c>
      <c r="E5" s="16">
        <v>5</v>
      </c>
      <c r="F5" s="17">
        <v>6</v>
      </c>
    </row>
    <row r="6" spans="1:6" ht="15.75" thickBot="1">
      <c r="A6" s="22"/>
      <c r="B6" s="23" t="s">
        <v>26</v>
      </c>
      <c r="C6" s="24">
        <f>C7+C58+C59</f>
        <v>4282550</v>
      </c>
      <c r="D6" s="24">
        <f>D7+D58+D59</f>
        <v>4868003</v>
      </c>
      <c r="E6" s="24">
        <f>E7+E58+E59</f>
        <v>333195</v>
      </c>
      <c r="F6" s="24">
        <f>SUM(C6:E6)</f>
        <v>9483748</v>
      </c>
    </row>
    <row r="7" spans="1:7" ht="15.75" thickBot="1">
      <c r="A7" s="12"/>
      <c r="B7" s="13" t="s">
        <v>17</v>
      </c>
      <c r="C7" s="9">
        <f>C8+C11+C16+C22+C25+C33+C42+C50+C56</f>
        <v>4219702</v>
      </c>
      <c r="D7" s="9">
        <f>D8+D11+D16+D22+D25+D33+D42+D50+D56</f>
        <v>1767457</v>
      </c>
      <c r="E7" s="9">
        <f>E8+E11+E16+E22+E25+E33+E42+E50+E56</f>
        <v>333195</v>
      </c>
      <c r="F7" s="9">
        <f>SUM(C7:E7)</f>
        <v>6320354</v>
      </c>
      <c r="G7" s="19"/>
    </row>
    <row r="8" spans="1:6" ht="15.75" thickBot="1">
      <c r="A8" s="27" t="s">
        <v>0</v>
      </c>
      <c r="B8" s="28" t="s">
        <v>36</v>
      </c>
      <c r="C8" s="29">
        <f>C9+C10</f>
        <v>565841</v>
      </c>
      <c r="D8" s="29">
        <f>D9+D10</f>
        <v>480000</v>
      </c>
      <c r="E8" s="29">
        <f>E9+E10</f>
        <v>247300</v>
      </c>
      <c r="F8" s="29">
        <f>F9+F10</f>
        <v>1293141</v>
      </c>
    </row>
    <row r="9" spans="1:6" ht="15.75" thickBot="1">
      <c r="A9" s="1"/>
      <c r="B9" s="14" t="s">
        <v>6</v>
      </c>
      <c r="C9" s="7">
        <v>565841</v>
      </c>
      <c r="D9" s="7">
        <v>315000</v>
      </c>
      <c r="E9" s="7">
        <v>247300</v>
      </c>
      <c r="F9" s="7">
        <f aca="true" t="shared" si="0" ref="F9:F35">SUM(C9:E9)</f>
        <v>1128141</v>
      </c>
    </row>
    <row r="10" spans="1:6" ht="15.75" thickBot="1">
      <c r="A10" s="2"/>
      <c r="B10" s="3" t="s">
        <v>37</v>
      </c>
      <c r="C10" s="7">
        <v>0</v>
      </c>
      <c r="D10" s="7">
        <v>165000</v>
      </c>
      <c r="E10" s="7">
        <v>0</v>
      </c>
      <c r="F10" s="7">
        <f t="shared" si="0"/>
        <v>165000</v>
      </c>
    </row>
    <row r="11" spans="1:6" ht="15.75" thickBot="1">
      <c r="A11" s="30" t="s">
        <v>1</v>
      </c>
      <c r="B11" s="31" t="s">
        <v>38</v>
      </c>
      <c r="C11" s="29">
        <f>C12+C13+C14+C15</f>
        <v>137898</v>
      </c>
      <c r="D11" s="29">
        <f>D12+D13+D14+D15</f>
        <v>22668</v>
      </c>
      <c r="E11" s="29">
        <f>E12+E13+E14+E15</f>
        <v>0</v>
      </c>
      <c r="F11" s="29">
        <f>F12+F13+F14+F15</f>
        <v>160566</v>
      </c>
    </row>
    <row r="12" spans="1:6" ht="15.75" thickBot="1">
      <c r="A12" s="5"/>
      <c r="B12" s="10" t="s">
        <v>24</v>
      </c>
      <c r="C12" s="7">
        <v>41355</v>
      </c>
      <c r="D12" s="7">
        <v>0</v>
      </c>
      <c r="E12" s="7">
        <v>0</v>
      </c>
      <c r="F12" s="7">
        <f t="shared" si="0"/>
        <v>41355</v>
      </c>
    </row>
    <row r="13" spans="1:6" ht="15.75" thickBot="1">
      <c r="A13" s="5"/>
      <c r="B13" s="10" t="s">
        <v>39</v>
      </c>
      <c r="C13" s="7">
        <v>92703</v>
      </c>
      <c r="D13" s="7">
        <v>0</v>
      </c>
      <c r="E13" s="7"/>
      <c r="F13" s="7">
        <f t="shared" si="0"/>
        <v>92703</v>
      </c>
    </row>
    <row r="14" spans="1:6" ht="15.75" thickBot="1">
      <c r="A14" s="1"/>
      <c r="B14" s="10" t="s">
        <v>40</v>
      </c>
      <c r="C14" s="7">
        <v>0</v>
      </c>
      <c r="D14" s="7">
        <v>22668</v>
      </c>
      <c r="E14" s="7">
        <v>0</v>
      </c>
      <c r="F14" s="7">
        <f t="shared" si="0"/>
        <v>22668</v>
      </c>
    </row>
    <row r="15" spans="1:6" ht="15.75" thickBot="1">
      <c r="A15" s="1"/>
      <c r="B15" s="10" t="s">
        <v>67</v>
      </c>
      <c r="C15" s="7">
        <v>3840</v>
      </c>
      <c r="D15" s="7">
        <v>0</v>
      </c>
      <c r="E15" s="7">
        <v>0</v>
      </c>
      <c r="F15" s="7">
        <f t="shared" si="0"/>
        <v>3840</v>
      </c>
    </row>
    <row r="16" spans="1:6" ht="15.75" thickBot="1">
      <c r="A16" s="27" t="s">
        <v>2</v>
      </c>
      <c r="B16" s="28" t="s">
        <v>41</v>
      </c>
      <c r="C16" s="29">
        <f>C17+C18+C19+C20+C21</f>
        <v>2684869</v>
      </c>
      <c r="D16" s="29">
        <f>D17+D18+D19+D20+D21</f>
        <v>88500</v>
      </c>
      <c r="E16" s="29">
        <f>E17+E18+E19+E20+E21</f>
        <v>65145</v>
      </c>
      <c r="F16" s="29">
        <f>F17+F18+F19+F20+F21</f>
        <v>2838514</v>
      </c>
    </row>
    <row r="17" spans="1:6" ht="15.75" thickBot="1">
      <c r="A17" s="1"/>
      <c r="B17" s="14" t="s">
        <v>28</v>
      </c>
      <c r="C17" s="7">
        <v>812863</v>
      </c>
      <c r="D17" s="7">
        <v>88500</v>
      </c>
      <c r="E17" s="7">
        <v>0</v>
      </c>
      <c r="F17" s="7">
        <f t="shared" si="0"/>
        <v>901363</v>
      </c>
    </row>
    <row r="18" spans="1:6" ht="15.75" thickBot="1">
      <c r="A18" s="1"/>
      <c r="B18" s="14" t="s">
        <v>42</v>
      </c>
      <c r="C18" s="7"/>
      <c r="D18" s="7">
        <v>0</v>
      </c>
      <c r="E18" s="7">
        <v>0</v>
      </c>
      <c r="F18" s="7">
        <f t="shared" si="0"/>
        <v>0</v>
      </c>
    </row>
    <row r="19" spans="1:6" ht="15.75" thickBot="1">
      <c r="A19" s="1"/>
      <c r="B19" s="21" t="s">
        <v>29</v>
      </c>
      <c r="C19" s="7">
        <v>1848446</v>
      </c>
      <c r="D19" s="7">
        <v>0</v>
      </c>
      <c r="E19" s="7">
        <v>65145</v>
      </c>
      <c r="F19" s="7">
        <f t="shared" si="0"/>
        <v>1913591</v>
      </c>
    </row>
    <row r="20" spans="1:6" ht="15.75" thickBot="1">
      <c r="A20" s="1"/>
      <c r="B20" s="21" t="s">
        <v>43</v>
      </c>
      <c r="C20" s="7"/>
      <c r="D20" s="7">
        <v>0</v>
      </c>
      <c r="E20" s="7">
        <v>0</v>
      </c>
      <c r="F20" s="7">
        <f t="shared" si="0"/>
        <v>0</v>
      </c>
    </row>
    <row r="21" spans="1:6" ht="15.75" thickBot="1">
      <c r="A21" s="1"/>
      <c r="B21" s="14" t="s">
        <v>63</v>
      </c>
      <c r="C21" s="7">
        <v>23560</v>
      </c>
      <c r="D21" s="7">
        <v>0</v>
      </c>
      <c r="E21" s="7">
        <v>0</v>
      </c>
      <c r="F21" s="7">
        <f t="shared" si="0"/>
        <v>23560</v>
      </c>
    </row>
    <row r="22" spans="1:6" ht="15.75" thickBot="1">
      <c r="A22" s="27" t="s">
        <v>3</v>
      </c>
      <c r="B22" s="28" t="s">
        <v>44</v>
      </c>
      <c r="C22" s="29">
        <f>C23+C24</f>
        <v>102254</v>
      </c>
      <c r="D22" s="29">
        <f>D23+D24</f>
        <v>6000</v>
      </c>
      <c r="E22" s="29">
        <f>E23+E24</f>
        <v>0</v>
      </c>
      <c r="F22" s="29">
        <f>F23+F24</f>
        <v>108254</v>
      </c>
    </row>
    <row r="23" spans="1:6" ht="15.75" thickBot="1">
      <c r="A23" s="15"/>
      <c r="B23" s="18" t="s">
        <v>45</v>
      </c>
      <c r="C23" s="7">
        <v>102254</v>
      </c>
      <c r="D23" s="8">
        <v>0</v>
      </c>
      <c r="E23" s="7">
        <v>0</v>
      </c>
      <c r="F23" s="7">
        <f t="shared" si="0"/>
        <v>102254</v>
      </c>
    </row>
    <row r="24" spans="1:6" ht="15.75" thickBot="1">
      <c r="A24" s="2"/>
      <c r="B24" s="3" t="s">
        <v>46</v>
      </c>
      <c r="C24" s="7">
        <v>0</v>
      </c>
      <c r="D24" s="7">
        <v>6000</v>
      </c>
      <c r="E24" s="7">
        <v>0</v>
      </c>
      <c r="F24" s="7">
        <f t="shared" si="0"/>
        <v>6000</v>
      </c>
    </row>
    <row r="25" spans="1:6" ht="15.75" thickBot="1">
      <c r="A25" s="27" t="s">
        <v>4</v>
      </c>
      <c r="B25" s="28" t="s">
        <v>47</v>
      </c>
      <c r="C25" s="29">
        <f>C26+C27+C28+C29+C30+C31+C32</f>
        <v>433094</v>
      </c>
      <c r="D25" s="29">
        <f>D26+D27+D28+D29+D30+D31+D32</f>
        <v>265000</v>
      </c>
      <c r="E25" s="29">
        <f>E26+E27+E28+E29+E30+E31+E32</f>
        <v>16250</v>
      </c>
      <c r="F25" s="29">
        <f>F26+F27+F28+F29+F30+F31+F32</f>
        <v>714344</v>
      </c>
    </row>
    <row r="26" spans="1:6" ht="15.75" thickBot="1">
      <c r="A26" s="2"/>
      <c r="B26" s="18" t="s">
        <v>30</v>
      </c>
      <c r="C26" s="7">
        <v>0</v>
      </c>
      <c r="D26" s="7">
        <v>255000</v>
      </c>
      <c r="E26" s="7">
        <v>0</v>
      </c>
      <c r="F26" s="7">
        <f t="shared" si="0"/>
        <v>255000</v>
      </c>
    </row>
    <row r="27" spans="1:6" ht="15.75" thickBot="1">
      <c r="A27" s="2"/>
      <c r="B27" s="3" t="s">
        <v>7</v>
      </c>
      <c r="C27" s="7"/>
      <c r="D27" s="7">
        <v>10000</v>
      </c>
      <c r="E27" s="7">
        <v>2000</v>
      </c>
      <c r="F27" s="7">
        <f t="shared" si="0"/>
        <v>12000</v>
      </c>
    </row>
    <row r="28" spans="1:6" ht="15.75" thickBot="1">
      <c r="A28" s="2"/>
      <c r="B28" s="3" t="s">
        <v>25</v>
      </c>
      <c r="C28" s="7">
        <v>366375</v>
      </c>
      <c r="D28" s="7">
        <v>0</v>
      </c>
      <c r="E28" s="7">
        <v>0</v>
      </c>
      <c r="F28" s="7">
        <f t="shared" si="0"/>
        <v>366375</v>
      </c>
    </row>
    <row r="29" spans="1:6" ht="15.75" thickBot="1">
      <c r="A29" s="2"/>
      <c r="B29" s="3" t="s">
        <v>48</v>
      </c>
      <c r="C29" s="7">
        <v>14234</v>
      </c>
      <c r="D29" s="7">
        <v>0</v>
      </c>
      <c r="E29" s="7">
        <v>4000</v>
      </c>
      <c r="F29" s="7">
        <f t="shared" si="0"/>
        <v>18234</v>
      </c>
    </row>
    <row r="30" spans="1:6" ht="15.75" thickBot="1">
      <c r="A30" s="2"/>
      <c r="B30" s="3" t="s">
        <v>49</v>
      </c>
      <c r="C30" s="7">
        <v>52485</v>
      </c>
      <c r="D30" s="7">
        <v>0</v>
      </c>
      <c r="E30" s="7">
        <v>0</v>
      </c>
      <c r="F30" s="7">
        <f t="shared" si="0"/>
        <v>52485</v>
      </c>
    </row>
    <row r="31" spans="1:6" ht="15.75" thickBot="1">
      <c r="A31" s="2"/>
      <c r="B31" s="18" t="s">
        <v>66</v>
      </c>
      <c r="C31" s="7">
        <v>0</v>
      </c>
      <c r="D31" s="7">
        <v>0</v>
      </c>
      <c r="E31" s="7">
        <v>10250</v>
      </c>
      <c r="F31" s="7">
        <f t="shared" si="0"/>
        <v>10250</v>
      </c>
    </row>
    <row r="32" spans="1:6" ht="15.75" thickBot="1">
      <c r="A32" s="2"/>
      <c r="B32" s="18" t="s">
        <v>50</v>
      </c>
      <c r="C32" s="7">
        <v>0</v>
      </c>
      <c r="D32" s="7"/>
      <c r="E32" s="7">
        <v>0</v>
      </c>
      <c r="F32" s="7">
        <f t="shared" si="0"/>
        <v>0</v>
      </c>
    </row>
    <row r="33" spans="1:6" ht="15.75" thickBot="1">
      <c r="A33" s="32" t="s">
        <v>5</v>
      </c>
      <c r="B33" s="33" t="s">
        <v>51</v>
      </c>
      <c r="C33" s="29">
        <f>C34+C35+C37+C38+C39+C40+C41</f>
        <v>0</v>
      </c>
      <c r="D33" s="29">
        <f>D34+D35+D37+D38+D39+D40+D41</f>
        <v>444257</v>
      </c>
      <c r="E33" s="29">
        <f>E34+E35+E37+E38+E39+E40+E41</f>
        <v>0</v>
      </c>
      <c r="F33" s="29">
        <f>F34+F35+F37+F38+F39+F40+F41</f>
        <v>444257</v>
      </c>
    </row>
    <row r="34" spans="1:6" ht="15.75" thickBot="1">
      <c r="A34" s="6"/>
      <c r="B34" s="26" t="s">
        <v>65</v>
      </c>
      <c r="C34" s="7"/>
      <c r="D34" s="7">
        <v>-137221</v>
      </c>
      <c r="E34" s="7"/>
      <c r="F34" s="7">
        <v>-137221</v>
      </c>
    </row>
    <row r="35" spans="1:6" ht="15.75" thickBot="1">
      <c r="A35" s="2"/>
      <c r="B35" s="18" t="s">
        <v>9</v>
      </c>
      <c r="C35" s="7">
        <v>0</v>
      </c>
      <c r="D35" s="7">
        <v>140000</v>
      </c>
      <c r="E35" s="7">
        <v>0</v>
      </c>
      <c r="F35" s="7">
        <f t="shared" si="0"/>
        <v>140000</v>
      </c>
    </row>
    <row r="36" spans="1:6" ht="15.75" hidden="1" thickBot="1">
      <c r="A36" s="2"/>
      <c r="B36" s="18" t="s">
        <v>53</v>
      </c>
      <c r="C36" s="7"/>
      <c r="D36" s="7"/>
      <c r="E36" s="7"/>
      <c r="F36" s="7"/>
    </row>
    <row r="37" spans="1:6" ht="15.75" thickBot="1">
      <c r="A37" s="2"/>
      <c r="B37" s="18" t="s">
        <v>53</v>
      </c>
      <c r="C37" s="7"/>
      <c r="D37" s="7">
        <v>0</v>
      </c>
      <c r="E37" s="7"/>
      <c r="F37" s="7">
        <f aca="true" t="shared" si="1" ref="F37:F55">SUM(C37:E37)</f>
        <v>0</v>
      </c>
    </row>
    <row r="38" spans="1:6" ht="15.75" thickBot="1">
      <c r="A38" s="2"/>
      <c r="B38" s="18" t="s">
        <v>52</v>
      </c>
      <c r="C38" s="7">
        <v>0</v>
      </c>
      <c r="D38" s="7">
        <v>120000</v>
      </c>
      <c r="E38" s="7">
        <v>0</v>
      </c>
      <c r="F38" s="7">
        <f t="shared" si="1"/>
        <v>120000</v>
      </c>
    </row>
    <row r="39" spans="1:6" ht="15.75" thickBot="1">
      <c r="A39" s="2"/>
      <c r="B39" s="18" t="s">
        <v>8</v>
      </c>
      <c r="C39" s="7">
        <v>0</v>
      </c>
      <c r="D39" s="7">
        <v>50000</v>
      </c>
      <c r="E39" s="7">
        <v>0</v>
      </c>
      <c r="F39" s="7">
        <f t="shared" si="1"/>
        <v>50000</v>
      </c>
    </row>
    <row r="40" spans="1:6" ht="15.75" thickBot="1">
      <c r="A40" s="2"/>
      <c r="B40" s="18" t="s">
        <v>54</v>
      </c>
      <c r="C40" s="7">
        <v>0</v>
      </c>
      <c r="D40" s="7">
        <v>250000</v>
      </c>
      <c r="E40" s="7">
        <v>0</v>
      </c>
      <c r="F40" s="7">
        <f t="shared" si="1"/>
        <v>250000</v>
      </c>
    </row>
    <row r="41" spans="1:6" ht="15.75" thickBot="1">
      <c r="A41" s="2"/>
      <c r="B41" s="18" t="s">
        <v>55</v>
      </c>
      <c r="C41" s="7">
        <v>0</v>
      </c>
      <c r="D41" s="7">
        <v>21478</v>
      </c>
      <c r="E41" s="7">
        <v>0</v>
      </c>
      <c r="F41" s="7">
        <f t="shared" si="1"/>
        <v>21478</v>
      </c>
    </row>
    <row r="42" spans="1:6" ht="15.75" thickBot="1">
      <c r="A42" s="27" t="s">
        <v>18</v>
      </c>
      <c r="B42" s="28" t="s">
        <v>56</v>
      </c>
      <c r="C42" s="29">
        <f>C43+C44+C45+C46+C47+C48+C49</f>
        <v>156956</v>
      </c>
      <c r="D42" s="29">
        <f>D43+D44+D45+D46+D47+D48+D49</f>
        <v>161000</v>
      </c>
      <c r="E42" s="29">
        <f>E43+E44+E45+E46+E47+E48+E49</f>
        <v>4500</v>
      </c>
      <c r="F42" s="29">
        <f>F43+F44+F45+F46+F47+F48+F49</f>
        <v>322456</v>
      </c>
    </row>
    <row r="43" spans="1:6" ht="15.75" thickBot="1">
      <c r="A43" s="2"/>
      <c r="B43" s="18" t="s">
        <v>31</v>
      </c>
      <c r="C43" s="7">
        <v>0</v>
      </c>
      <c r="D43" s="7">
        <v>5000</v>
      </c>
      <c r="E43" s="7">
        <v>0</v>
      </c>
      <c r="F43" s="7">
        <f t="shared" si="1"/>
        <v>5000</v>
      </c>
    </row>
    <row r="44" spans="1:6" ht="15.75" thickBot="1">
      <c r="A44" s="2"/>
      <c r="B44" s="18" t="s">
        <v>33</v>
      </c>
      <c r="C44" s="7">
        <v>356</v>
      </c>
      <c r="D44" s="7"/>
      <c r="E44" s="7"/>
      <c r="F44" s="7">
        <f t="shared" si="1"/>
        <v>356</v>
      </c>
    </row>
    <row r="45" spans="1:6" ht="15.75" thickBot="1">
      <c r="A45" s="2"/>
      <c r="B45" s="18" t="s">
        <v>10</v>
      </c>
      <c r="C45" s="7">
        <v>0</v>
      </c>
      <c r="D45" s="7">
        <v>8000</v>
      </c>
      <c r="E45" s="7">
        <v>0</v>
      </c>
      <c r="F45" s="7">
        <f t="shared" si="1"/>
        <v>8000</v>
      </c>
    </row>
    <row r="46" spans="1:6" ht="15.75" thickBot="1">
      <c r="A46" s="2"/>
      <c r="B46" s="18" t="s">
        <v>32</v>
      </c>
      <c r="C46" s="7">
        <v>156600</v>
      </c>
      <c r="D46" s="7">
        <v>0</v>
      </c>
      <c r="E46" s="7">
        <v>4500</v>
      </c>
      <c r="F46" s="7">
        <f t="shared" si="1"/>
        <v>161100</v>
      </c>
    </row>
    <row r="47" spans="1:6" ht="15.75" thickBot="1">
      <c r="A47" s="2"/>
      <c r="B47" s="3" t="s">
        <v>57</v>
      </c>
      <c r="C47" s="7">
        <v>0</v>
      </c>
      <c r="D47" s="7">
        <v>10000</v>
      </c>
      <c r="E47" s="7">
        <v>0</v>
      </c>
      <c r="F47" s="7">
        <f t="shared" si="1"/>
        <v>10000</v>
      </c>
    </row>
    <row r="48" spans="1:6" ht="15.75" thickBot="1">
      <c r="A48" s="2"/>
      <c r="B48" s="3" t="s">
        <v>11</v>
      </c>
      <c r="C48" s="7">
        <v>0</v>
      </c>
      <c r="D48" s="7">
        <v>15000</v>
      </c>
      <c r="E48" s="7">
        <v>0</v>
      </c>
      <c r="F48" s="7">
        <f t="shared" si="1"/>
        <v>15000</v>
      </c>
    </row>
    <row r="49" spans="1:6" ht="15.75" thickBot="1">
      <c r="A49" s="2"/>
      <c r="B49" s="3" t="s">
        <v>12</v>
      </c>
      <c r="C49" s="7">
        <v>0</v>
      </c>
      <c r="D49" s="7">
        <v>123000</v>
      </c>
      <c r="E49" s="7"/>
      <c r="F49" s="7">
        <f t="shared" si="1"/>
        <v>123000</v>
      </c>
    </row>
    <row r="50" spans="1:6" ht="15.75" thickBot="1">
      <c r="A50" s="27" t="s">
        <v>19</v>
      </c>
      <c r="B50" s="28" t="s">
        <v>58</v>
      </c>
      <c r="C50" s="29">
        <f>C51+C52+C53+C54+C55</f>
        <v>0</v>
      </c>
      <c r="D50" s="29">
        <f>D51+D52+D53+D54+D55</f>
        <v>250032</v>
      </c>
      <c r="E50" s="29">
        <f>E51+E52+E53+E54+E55</f>
        <v>0</v>
      </c>
      <c r="F50" s="29">
        <f>F51+F52+F53+F54+F55</f>
        <v>250032</v>
      </c>
    </row>
    <row r="51" spans="1:6" ht="15.75" thickBot="1">
      <c r="A51" s="1"/>
      <c r="B51" s="20" t="s">
        <v>59</v>
      </c>
      <c r="C51" s="7">
        <v>0</v>
      </c>
      <c r="D51" s="7">
        <v>58000</v>
      </c>
      <c r="E51" s="7">
        <v>0</v>
      </c>
      <c r="F51" s="7">
        <f t="shared" si="1"/>
        <v>58000</v>
      </c>
    </row>
    <row r="52" spans="1:6" ht="15.75" thickBot="1">
      <c r="A52" s="1"/>
      <c r="B52" s="20" t="s">
        <v>60</v>
      </c>
      <c r="C52" s="7">
        <v>0</v>
      </c>
      <c r="D52" s="25">
        <v>118800</v>
      </c>
      <c r="E52" s="7">
        <v>0</v>
      </c>
      <c r="F52" s="7">
        <f t="shared" si="1"/>
        <v>118800</v>
      </c>
    </row>
    <row r="53" spans="1:6" ht="15.75" thickBot="1">
      <c r="A53" s="1"/>
      <c r="B53" s="20" t="s">
        <v>61</v>
      </c>
      <c r="C53" s="7">
        <v>0</v>
      </c>
      <c r="D53" s="7">
        <v>18232</v>
      </c>
      <c r="E53" s="7">
        <v>0</v>
      </c>
      <c r="F53" s="7">
        <f t="shared" si="1"/>
        <v>18232</v>
      </c>
    </row>
    <row r="54" spans="1:6" ht="15.75" thickBot="1">
      <c r="A54" s="1"/>
      <c r="B54" s="14" t="s">
        <v>13</v>
      </c>
      <c r="C54" s="7">
        <v>0</v>
      </c>
      <c r="D54" s="7">
        <v>15000</v>
      </c>
      <c r="E54" s="7">
        <v>0</v>
      </c>
      <c r="F54" s="7">
        <f t="shared" si="1"/>
        <v>15000</v>
      </c>
    </row>
    <row r="55" spans="1:6" ht="15.75" thickBot="1">
      <c r="A55" s="1"/>
      <c r="B55" s="14" t="s">
        <v>14</v>
      </c>
      <c r="C55" s="7">
        <v>0</v>
      </c>
      <c r="D55" s="7">
        <v>40000</v>
      </c>
      <c r="E55" s="7">
        <v>0</v>
      </c>
      <c r="F55" s="7">
        <f t="shared" si="1"/>
        <v>40000</v>
      </c>
    </row>
    <row r="56" spans="1:6" ht="15.75" thickBot="1">
      <c r="A56" s="27" t="s">
        <v>20</v>
      </c>
      <c r="B56" s="34" t="s">
        <v>62</v>
      </c>
      <c r="C56" s="29">
        <f>C57</f>
        <v>138790</v>
      </c>
      <c r="D56" s="29">
        <f>D57</f>
        <v>50000</v>
      </c>
      <c r="E56" s="29">
        <f>E57</f>
        <v>0</v>
      </c>
      <c r="F56" s="29">
        <f>F57</f>
        <v>0</v>
      </c>
    </row>
    <row r="57" spans="1:6" ht="15.75" thickBot="1">
      <c r="A57" s="1"/>
      <c r="B57" s="4" t="s">
        <v>15</v>
      </c>
      <c r="C57" s="7">
        <v>138790</v>
      </c>
      <c r="D57" s="7">
        <v>50000</v>
      </c>
      <c r="E57" s="7"/>
      <c r="F57" s="7"/>
    </row>
    <row r="58" spans="1:6" ht="15.75" thickBot="1">
      <c r="A58" s="30" t="s">
        <v>21</v>
      </c>
      <c r="B58" s="34" t="s">
        <v>68</v>
      </c>
      <c r="C58" s="29">
        <v>32446</v>
      </c>
      <c r="D58" s="29">
        <v>3100546</v>
      </c>
      <c r="E58" s="29">
        <v>0</v>
      </c>
      <c r="F58" s="29">
        <f>SUM(C58:E58)</f>
        <v>3132992</v>
      </c>
    </row>
    <row r="59" spans="1:6" ht="15.75" thickBot="1">
      <c r="A59" s="27">
        <v>11</v>
      </c>
      <c r="B59" s="35" t="s">
        <v>34</v>
      </c>
      <c r="C59" s="29">
        <v>30402</v>
      </c>
      <c r="D59" s="29"/>
      <c r="E59" s="29"/>
      <c r="F59" s="29"/>
    </row>
    <row r="61" ht="15">
      <c r="E61" s="19"/>
    </row>
  </sheetData>
  <sheetProtection/>
  <mergeCells count="7">
    <mergeCell ref="A1:F2"/>
    <mergeCell ref="F3:F4"/>
    <mergeCell ref="A3:A4"/>
    <mergeCell ref="C3:C4"/>
    <mergeCell ref="D3:D4"/>
    <mergeCell ref="E3:E4"/>
    <mergeCell ref="B3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VEM</dc:creator>
  <cp:keywords/>
  <dc:description/>
  <cp:lastModifiedBy>VEM-USER</cp:lastModifiedBy>
  <cp:lastPrinted>2020-01-13T09:47:36Z</cp:lastPrinted>
  <dcterms:created xsi:type="dcterms:W3CDTF">2016-12-14T11:33:01Z</dcterms:created>
  <dcterms:modified xsi:type="dcterms:W3CDTF">2020-01-13T12:07:44Z</dcterms:modified>
  <cp:category/>
  <cp:version/>
  <cp:contentType/>
  <cp:contentStatus/>
</cp:coreProperties>
</file>