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Тази_работна_книга"/>
  <bookViews>
    <workbookView xWindow="120" yWindow="180" windowWidth="15135" windowHeight="9240" activeTab="0"/>
  </bookViews>
  <sheets>
    <sheet name="Приложение № 3" sheetId="1" r:id="rId1"/>
  </sheets>
  <definedNames>
    <definedName name="А1">#REF!</definedName>
  </definedNames>
  <calcPr fullCalcOnLoad="1"/>
</workbook>
</file>

<file path=xl/sharedStrings.xml><?xml version="1.0" encoding="utf-8"?>
<sst xmlns="http://schemas.openxmlformats.org/spreadsheetml/2006/main" count="304" uniqueCount="155">
  <si>
    <t>№</t>
  </si>
  <si>
    <t>НАИМЕНОВАНИЕ НА ОБЕКТИТЕ</t>
  </si>
  <si>
    <t xml:space="preserve">Всичко I. Целева субсидия </t>
  </si>
  <si>
    <t>II. СОБСТВЕНИ БЮДЖЕТНИ СРЕДСТВА</t>
  </si>
  <si>
    <t>Отчет към 30.06.13г..</t>
  </si>
  <si>
    <t>Уточнен план 2013г.</t>
  </si>
  <si>
    <t>Актуализация(+/-)</t>
  </si>
  <si>
    <t>§52 00 - Придобиване на ДМА</t>
  </si>
  <si>
    <t xml:space="preserve">КАПИТАЛОВИ РАЗХОДИ  </t>
  </si>
  <si>
    <t xml:space="preserve">Всичко II. Собствени бюджетни средства </t>
  </si>
  <si>
    <t>Прилагане на ЕЕ мерки кметство с.Славщица</t>
  </si>
  <si>
    <t>Функция 6 "Жилищно строителство, БКС и ООС"</t>
  </si>
  <si>
    <t>Функция 1 "Общи държавни служби"</t>
  </si>
  <si>
    <t>Функция 3 "Образование"</t>
  </si>
  <si>
    <t>Международни проекти и програми</t>
  </si>
  <si>
    <t>Ремонт покрив складова база кметство с.Лесидрен</t>
  </si>
  <si>
    <t>Ремонт покрив кметство с.Катунец</t>
  </si>
  <si>
    <t>Ремонт тоалетна кметство с.Кирчево</t>
  </si>
  <si>
    <t>Геодезично заснемане за попълване на кадастър за обект "Реконструкция ВВМ гр.Угърчин по улици "Вълчо Русковски", "Петко Войвода" и "Търговище"</t>
  </si>
  <si>
    <t xml:space="preserve"> "Оборудване на кабинети за теория и практика за паралелка с профил готвач"</t>
  </si>
  <si>
    <t xml:space="preserve"> Изграждане на системи за видеонаблюдение в в селата Катунец, Каленик, Драгана, Лесидрен, Кирчево, Голец, Микре</t>
  </si>
  <si>
    <t>Вътрешен ремонт на Кметство с.Микре /бивша ритуална зала и  тоалетна/</t>
  </si>
  <si>
    <t>Вътрешен ремонт сграда Общ. администрация , гр.Угърчин/преходен/</t>
  </si>
  <si>
    <t>ППР</t>
  </si>
  <si>
    <t>"Централна селска част с. Катунец, общ.Угърчин"</t>
  </si>
  <si>
    <t>"Проекто решение за връзка на колектор 1 и колектор 2 гр. Угърчин"</t>
  </si>
  <si>
    <t>Други ДМА</t>
  </si>
  <si>
    <t>начален план 2016</t>
  </si>
  <si>
    <t>отчет към 31.03.2016 г.</t>
  </si>
  <si>
    <t>СН "Реконструкция ВВМ гр.Угърчин по улици "Вълчо Русковски", "Петко Войвода", "Търговище", "Марагидик", "Хан Кубрат" и "Васил Левски"</t>
  </si>
  <si>
    <t xml:space="preserve">„Рехабилитация на общински пътища в землището на село Кирчево и село Лесидрен“ </t>
  </si>
  <si>
    <t>”Реконструкция ВВМ ул.„Васил Левски”, гр.Угърчин”</t>
  </si>
  <si>
    <t>уточнен план към 31.03.16 г.</t>
  </si>
  <si>
    <t xml:space="preserve">Актуализация по Решения 87, 88,89 29.03.16 г. и Решение №../26.04.16 г. </t>
  </si>
  <si>
    <t>Закупуване на храсторези и моторни косачки</t>
  </si>
  <si>
    <t>Закупуване на автомобил с вишказа нуждите на радиовъзел при община Угърчин</t>
  </si>
  <si>
    <t>Закупуване на автомобил за траурна дейност</t>
  </si>
  <si>
    <t>начален план 2017</t>
  </si>
  <si>
    <t>уточнен план към 31.03.17 г.</t>
  </si>
  <si>
    <t>отчет към 31.03.2017 г.</t>
  </si>
  <si>
    <r>
      <t xml:space="preserve">Актуализация по Решение </t>
    </r>
    <r>
      <rPr>
        <b/>
        <sz val="11"/>
        <color indexed="10"/>
        <rFont val="Times New Roman"/>
        <family val="1"/>
      </rPr>
      <t>№../26.04.17 г.</t>
    </r>
    <r>
      <rPr>
        <b/>
        <sz val="11"/>
        <rFont val="Times New Roman"/>
        <family val="1"/>
      </rPr>
      <t xml:space="preserve"> </t>
    </r>
  </si>
  <si>
    <t>Ремонт административна сграда кметство с.Кирчево</t>
  </si>
  <si>
    <t>Реконструкция ВВМ гр.Угърчин по улици "Хан Кубрат от ОТ510 до ОТ514", "Стара планина от ОТ 481 до ОТ479", "Вежен от ОТ514  до ОТ 501", "Тодор Каблешков от ОТ330 до ОТ501", "Захари Стоянов от ОТ 508 до ОТ 495 и от ОТ 495 до ОТ501", "Кокиче от ОТ489 до ОТ487", "Ал. Пушкин от ОТ343 до ОТ487 и от ОТ 487 до ОТ330 а", "Странджа от ОТ483 до ОТ482", "Христо Смирненски от ОТ342 до ОТ 387", "Никола Обретенов от ОТ345 до ОТ343 и от ОТ343 до ПТ 132", "Сергей Румянцев от ОТ 361 до ОТ 326"</t>
  </si>
  <si>
    <t>§53 00 - Придобиване на НДМА</t>
  </si>
  <si>
    <t>Изработване на Общ устройствен план</t>
  </si>
  <si>
    <r>
      <t xml:space="preserve">Актуализация по Решение </t>
    </r>
    <r>
      <rPr>
        <b/>
        <sz val="11"/>
        <color indexed="8"/>
        <rFont val="Times New Roman"/>
        <family val="1"/>
      </rPr>
      <t>№../27.04.17 г.</t>
    </r>
    <r>
      <rPr>
        <b/>
        <sz val="11"/>
        <rFont val="Times New Roman"/>
        <family val="1"/>
      </rPr>
      <t xml:space="preserve"> </t>
    </r>
  </si>
  <si>
    <t>начален план 2018</t>
  </si>
  <si>
    <t>уточнен план към 31.03.18 г.</t>
  </si>
  <si>
    <t>отчет към 31.03.2018 г.</t>
  </si>
  <si>
    <r>
      <t xml:space="preserve">актуализация по Решение </t>
    </r>
    <r>
      <rPr>
        <b/>
        <sz val="11"/>
        <color indexed="8"/>
        <rFont val="Times New Roman"/>
        <family val="1"/>
      </rPr>
      <t>№../</t>
    </r>
    <r>
      <rPr>
        <b/>
        <sz val="11"/>
        <color indexed="10"/>
        <rFont val="Times New Roman"/>
        <family val="1"/>
      </rPr>
      <t>27</t>
    </r>
    <r>
      <rPr>
        <b/>
        <sz val="11"/>
        <color indexed="8"/>
        <rFont val="Times New Roman"/>
        <family val="1"/>
      </rPr>
      <t>.04.18 г.</t>
    </r>
    <r>
      <rPr>
        <b/>
        <sz val="11"/>
        <rFont val="Times New Roman"/>
        <family val="1"/>
      </rPr>
      <t xml:space="preserve"> </t>
    </r>
  </si>
  <si>
    <t>1.</t>
  </si>
  <si>
    <t>2.</t>
  </si>
  <si>
    <t>3.</t>
  </si>
  <si>
    <t>4.</t>
  </si>
  <si>
    <t>5.</t>
  </si>
  <si>
    <t>6.</t>
  </si>
  <si>
    <t>7.</t>
  </si>
  <si>
    <t>8.</t>
  </si>
  <si>
    <t>9.</t>
  </si>
  <si>
    <t>10.</t>
  </si>
  <si>
    <t>11.</t>
  </si>
  <si>
    <t>12.</t>
  </si>
  <si>
    <t>13.</t>
  </si>
  <si>
    <t>14.</t>
  </si>
  <si>
    <t>15.</t>
  </si>
  <si>
    <t>16.</t>
  </si>
  <si>
    <t>17.</t>
  </si>
  <si>
    <t>19.</t>
  </si>
  <si>
    <t>20.</t>
  </si>
  <si>
    <t>21.</t>
  </si>
  <si>
    <t>22.</t>
  </si>
  <si>
    <t>23.</t>
  </si>
  <si>
    <t>24.</t>
  </si>
  <si>
    <t>25.</t>
  </si>
  <si>
    <t>26.</t>
  </si>
  <si>
    <t>27.</t>
  </si>
  <si>
    <t>18.</t>
  </si>
  <si>
    <t>„Проучване и проектиране на строеж „Канализация ул. „Петър Берон” от ОК 18 до ОК 19 – ул. „Доростолска” от ОК 19 до ОК 22 – ул. „Георги Иванов” и от ОК 22 до ОК 23 по действащ ПУП гр. Угърчин, община Угърчин”</t>
  </si>
  <si>
    <t>28.</t>
  </si>
  <si>
    <t>уточнен план към 30.06.18 г.</t>
  </si>
  <si>
    <t>отчет към 30.06.2018 г.</t>
  </si>
  <si>
    <r>
      <t xml:space="preserve">актуализация по Решение </t>
    </r>
    <r>
      <rPr>
        <b/>
        <sz val="11"/>
        <color indexed="8"/>
        <rFont val="Times New Roman"/>
        <family val="1"/>
      </rPr>
      <t>№../  .07.18 г.</t>
    </r>
    <r>
      <rPr>
        <b/>
        <sz val="11"/>
        <rFont val="Times New Roman"/>
        <family val="1"/>
      </rPr>
      <t xml:space="preserve"> </t>
    </r>
  </si>
  <si>
    <t>29.</t>
  </si>
  <si>
    <t>30.</t>
  </si>
  <si>
    <t>31.</t>
  </si>
  <si>
    <t>I. ЦЕЛЕВА СУБСИДИЯ</t>
  </si>
  <si>
    <r>
      <t xml:space="preserve">актуализация по Решение </t>
    </r>
    <r>
      <rPr>
        <b/>
        <sz val="11"/>
        <color indexed="8"/>
        <rFont val="Times New Roman"/>
        <family val="1"/>
      </rPr>
      <t>№.../</t>
    </r>
    <r>
      <rPr>
        <b/>
        <sz val="11"/>
        <color indexed="10"/>
        <rFont val="Times New Roman"/>
        <family val="1"/>
      </rPr>
      <t>31</t>
    </r>
    <r>
      <rPr>
        <b/>
        <sz val="11"/>
        <color indexed="8"/>
        <rFont val="Times New Roman"/>
        <family val="1"/>
      </rPr>
      <t>.10.18 г.</t>
    </r>
    <r>
      <rPr>
        <b/>
        <sz val="11"/>
        <rFont val="Times New Roman"/>
        <family val="1"/>
      </rPr>
      <t xml:space="preserve"> </t>
    </r>
  </si>
  <si>
    <t>уточнен план към 30.09.18 г.</t>
  </si>
  <si>
    <t>отчет към 30.09.2018 г.</t>
  </si>
  <si>
    <t>„Доставка на оборудване и обзавеждане за детска градина с местонахождение УПИ II – 995, кв. 105 по действащ ПУП-ПРЗ, гр. Угърчин в изпълнение на проект: „Реконструкция, ремонт и обзавеждане на детска градина гр. Угърчин” №11/07/2/0/00517”</t>
  </si>
  <si>
    <t>Функция 3 „Образование”</t>
  </si>
  <si>
    <t>§ 52-00 - „Придобиване на ДМА”</t>
  </si>
  <si>
    <t>„Упражняване на строителен надзор при извършване на СМР във връзка с изпълнението на одобрен проект по договор №11/07/2/0/00545 от 17.11.2017 г.
„Рехабилитация на участъци от общински пътища в община Угърчин”</t>
  </si>
  <si>
    <t>„Рехабилитация на общински път LOV 3208 III-307/, Угърчин – туристически дом по проект №11/07/2/0/00545”</t>
  </si>
  <si>
    <t>„Рехабилитация на общински път LOV 1203 /III-402, Български извор – Борима/ – Лесидрен по проект №11/07/2/0/00545”</t>
  </si>
  <si>
    <t>„Рехабилитация на общински път LOV 1205 /I-4, Български извор – Микре/ - Кирчево – Лесидрен по проект №11/07/2/0/00545”</t>
  </si>
  <si>
    <t>Функция 8 „Икономически дейности и услуги”</t>
  </si>
  <si>
    <t>„Упражняване на авторски надзор при изпълнение на реконструкция и ремонт на детска градина с местонахождение УПИ II – 995, кв. 105 по действащ ПУП-ПРЗ, гр. Угърчин” по проект №11/07/2/0/00517”</t>
  </si>
  <si>
    <t>„Упражняване на строителен надзор при изпълнение на реконструкция и ремонт на детска градина с местонахождение УПИ II – 995, кв. 105 по действащ ПУП-ПРЗ, гр. Угърчин” по проект №11/07/2/0/00517”</t>
  </si>
  <si>
    <t>§ 51-00 - „Основен ремонт на ДМА”</t>
  </si>
  <si>
    <t>Функция 6 „Жилищно строителство, БКС и ООС”</t>
  </si>
  <si>
    <t>„Изработване на Общ устройствен план”</t>
  </si>
  <si>
    <t>§ 53-00 - „Придобиване на НДМА”</t>
  </si>
  <si>
    <t>„Изграждане на 2 бр. параклиса”</t>
  </si>
  <si>
    <t>„Изграждане на мултифункционално спортно игрище в гр.Угърчин”</t>
  </si>
  <si>
    <t>Функция 7 „Култура, спорт, почивни дейности и религиозно дело”</t>
  </si>
  <si>
    <t>„Доставка на шредер за почистване на ОПМ”</t>
  </si>
  <si>
    <t>„Доставка на кухненско оборудване за домашен социален патронаж”</t>
  </si>
  <si>
    <t>Функция 5 „Социално осигуряване,подпомагане и грижи”</t>
  </si>
  <si>
    <t>„Доставка на фитнес оборудване”</t>
  </si>
  <si>
    <t>Функция 4 „Здравеопазване”</t>
  </si>
  <si>
    <t>„Изграждане на отоплителна и вентилационна инсталация във ОУ „Христо Ботев” с.Кирчево”</t>
  </si>
  <si>
    <t>„Изграждане на мултифункционални спортни игрища в дворните пространства на ОУ „Христо Ботев” с.Кирчево и ОУ „П.Хилендарски” с.Лесидрен”</t>
  </si>
  <si>
    <t>„Доставка на компютърна техника”</t>
  </si>
  <si>
    <t>„Доставка на лек автомобил за нуждите на общинска администрация”</t>
  </si>
  <si>
    <t>Функция 1 „Общи държавни служби”</t>
  </si>
  <si>
    <t>„СН „Реконструкция, паркоустройство и благоустройство на площадно и парково пространство в с. Лесидрен”</t>
  </si>
  <si>
    <t>„Доклади за оценка на съответствието за 5 бр. инвестиционни проекти в т.ч. „Работен проект за реконструкция ВВМ гр.Угърчин”; „Канализация гр.Угърчин-Връзка на главен колектор II с главен колектор I”; „Канализация за отводняване на повърхностни води от северната част на с.Кирчево”; „Пречиствателна станция за отпадни води(ПСОВ)с капацитет 3 000 ЕЖ на територията на Община Угърчин"; „Изграждане на канализационна мрежа в гр.Угърчин"</t>
  </si>
  <si>
    <t>„СН „Реконструкция ВВМ гр.Угърчин по улици „Хан Кубрат” от ОТ510 до ОТ514, „Стара планина” от ОТ 481 до ОТ479, „Вежен" от ОТ514  до ОТ501, „Тодор Каблешков” от ОТ330 до ОТ501, „Захари Стоянов” от ОТ508 до ОТ495 и от ОТ495 до ОТ501, „Кокиче” от ОТ489 до ОТ487, „Ал. Пушкин” от ОТ343 до ОТ487 и от ОТ487 до ОТ330 а, „Странджа” от ОТ483 до ОТ482, „Христо Смирненски” от ОТ342 до ОТ387, „Никола Обретенов” от ОТ345 до ОТ343 и от ОТ343 до ПТ132, „Сергей Румянцев” от ОТ361 до ОТ326”</t>
  </si>
  <si>
    <t>„Реконструкция ВВМ гр.Угърчин по улици „Хан Кубрат” от ОТ510 до ОТ514, „Стара планина” от ОТ 481 до ОТ479, „Вежен” от ОТ514  до ОТ501, „Тодор Каблешков” от ОТ330 до ОТ501, „Захари Стоянов” от ОТ508 до ОТ495 и от ОТ495 до ОТ501, „Кокиче” от ОТ489 до ОТ487, „Ал. Пушкин” от ОТ343 до ОТ487 и от ОТ487 до ОТ330 а, „Странджа” от ОТ483 до ОТ482, „Христо Смирненски” от ОТ342 до ОТ387, „Никола Обретенов” от ОТ345 до ОТ343 и от ОТ343 до ПТ132, „Сергей Румянцев” от ОТ361 до ОТ326”</t>
  </si>
  <si>
    <t>„Основен ремонт на покрив - Дом за стари хора”</t>
  </si>
  <si>
    <t>Функция 5 „Соц. осигуряване, подпомагане и грижи”</t>
  </si>
  <si>
    <t>„Подмяна на дограма на ОУ „П.Хилендарски” с. Лесидрен”</t>
  </si>
  <si>
    <t>„Проучване и проектиране на строеж „Канализация гр.Угърчин-Връзка на главен колектор II с главен колектор I””</t>
  </si>
  <si>
    <t>„Авторски надзор „Реконструкция ВВМ гр.Угърчин по улици „Хан Кубрат” от ОТ510 до ОТ514, „Стара планина” от ОТ 481 до ОТ479, „Вежен” от ОТ514  до ОТ501, „Тодор Каблешков” от ОТ330 до ОТ501, „Захари Стоянов” от ОТ508 до ОТ501, „Кокиче” от ОТ489 до ОТ487, „Ал. Пушкин” от ОТ343 до ОТ330 а, „Странджа” от ОТ483 до ОТ482, „Христо Смирненски” от ОТ342 до ОТ387, „Никола Обретенов” от ОТ345 до ПТ132, „Сергей Румянцев” от ОТ361 до ОТ326, „Средна гора” от ПТ333 до ОТ328, „Софроний Врачански” от ОТ514 до ОТ579 и „Скачка””</t>
  </si>
  <si>
    <t>32.</t>
  </si>
  <si>
    <t>„Изготвяне оценка на съответствие на инвестиционни проекти: Обновяване на площадно и парково пространство в гр. Угърчин, с. Кирчево и с. Лесидрен”</t>
  </si>
  <si>
    <t>„Геодезическо заснемане на водопровод в гр. Угърчин”</t>
  </si>
  <si>
    <t>33.</t>
  </si>
  <si>
    <t>34.</t>
  </si>
  <si>
    <r>
      <t xml:space="preserve">актуализация по Решение </t>
    </r>
    <r>
      <rPr>
        <b/>
        <sz val="11"/>
        <color indexed="8"/>
        <rFont val="Times New Roman"/>
        <family val="1"/>
      </rPr>
      <t>№.../30.10.18 г.</t>
    </r>
    <r>
      <rPr>
        <b/>
        <sz val="11"/>
        <rFont val="Times New Roman"/>
        <family val="1"/>
      </rPr>
      <t xml:space="preserve"> </t>
    </r>
  </si>
  <si>
    <t>„Доклади за оценка на съответствието за 5 бр. инвестиционни проекти в т.ч. „Работен проект за реконструкция ВВМ гр.Угърчин”; „Канализация гр.Угърчин-Връзка на главен колектор II с главен колектор I”; „Канализация за отводняване на повърхностни води от северната част на с.Кирчево”; „Пречиствателна станция за отпадни води (ПСОВ) с капацитет 3 000 ЕЖ на територията на Община Угърчин"; „Изграждане на канализационна мрежа в гр.Угърчин”</t>
  </si>
  <si>
    <t>„Основен ремонт ул. „П.Р.Славейков”, ул. „Ген.Сираков”, гр. Угърчин”</t>
  </si>
  <si>
    <t>„Обзавеждане и модернизиране на материалната база на Домашен социален патронаж гр. Угърчин и Домашен социален патронаж с. Лесидрен”</t>
  </si>
  <si>
    <t>„Доставка на съоръжения по проект „Обичам природата - и аз участвам” - с. Каленик”</t>
  </si>
  <si>
    <t>„Доставка на съоръжения по проект „Обичам природата - и аз участвам” - с. Катунец”</t>
  </si>
  <si>
    <t>„Реконструкция и ремонт на детска градина с местонахождение УПИ II – 995, кв. 105 по действащ ПУП-ПРЗ, гр. Угърчин в изпълнение на проект „Реконструкция, ремонт и обзавеждане на детска градина гр. Угърчин” №11/07/2/0/00517”</t>
  </si>
  <si>
    <r>
      <t xml:space="preserve">актуализация по Решение </t>
    </r>
    <r>
      <rPr>
        <b/>
        <sz val="11"/>
        <color indexed="8"/>
        <rFont val="Times New Roman"/>
        <family val="1"/>
      </rPr>
      <t>№.../</t>
    </r>
    <r>
      <rPr>
        <b/>
        <sz val="11"/>
        <color indexed="10"/>
        <rFont val="Times New Roman"/>
        <family val="1"/>
      </rPr>
      <t>30</t>
    </r>
    <r>
      <rPr>
        <b/>
        <sz val="11"/>
        <color indexed="8"/>
        <rFont val="Times New Roman"/>
        <family val="1"/>
      </rPr>
      <t>.01.18 г.</t>
    </r>
    <r>
      <rPr>
        <b/>
        <sz val="11"/>
        <rFont val="Times New Roman"/>
        <family val="1"/>
      </rPr>
      <t xml:space="preserve"> </t>
    </r>
  </si>
  <si>
    <t>уточнен план към 31.12.18 г.</t>
  </si>
  <si>
    <t>отчет към 31.12.2018 г.</t>
  </si>
  <si>
    <t>„Доставка на котел за парно отопление”</t>
  </si>
  <si>
    <t>35.</t>
  </si>
  <si>
    <t>III. Получени трансфери по ПМС от Министерски съвет</t>
  </si>
  <si>
    <t>„Основен ремонт на ул. „Васил Левски”</t>
  </si>
  <si>
    <t>Всичко III. Получени трансфери по ПМС от Министерски съвет</t>
  </si>
  <si>
    <t>IV. Получени трансфери по споразумение от МРРБ</t>
  </si>
  <si>
    <t xml:space="preserve">Всичко IV. Получени трансфери по споразумение от МРРБ </t>
  </si>
  <si>
    <t>V. Получени трансфери по споразумение от ПУДООС</t>
  </si>
  <si>
    <t>Всичко V. Получени трансфери по споразумение от ПУДООС</t>
  </si>
  <si>
    <t>VІ. ИЗВЪНБЮДЖЕТНИ СМЕТКИ И ФОНДОВЕ ЕС</t>
  </si>
  <si>
    <t>36.</t>
  </si>
  <si>
    <t>Всичко VІ. ИЗВЪНБЮДЖЕТНИ СМЕТКИ И ФОНДОВЕ ЕС</t>
  </si>
  <si>
    <t>ВСИЧКО КАПИТАЛОВИ РАЗХОДИ: /I+II+III+IV+V+VІ/</t>
  </si>
  <si>
    <t>Приложение № 13.</t>
  </si>
  <si>
    <t>Община Угърчин - Отчет бюджет 2018 г.</t>
  </si>
</sst>
</file>

<file path=xl/styles.xml><?xml version="1.0" encoding="utf-8"?>
<styleSheet xmlns="http://schemas.openxmlformats.org/spreadsheetml/2006/main">
  <numFmts count="5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0.0"/>
    <numFmt numFmtId="189" formatCode="0.000000"/>
    <numFmt numFmtId="190" formatCode="0.00000"/>
    <numFmt numFmtId="191" formatCode="0.0000"/>
    <numFmt numFmtId="192" formatCode="0.000"/>
    <numFmt numFmtId="193" formatCode="#,##0.0"/>
    <numFmt numFmtId="194" formatCode="0.0000000"/>
    <numFmt numFmtId="195" formatCode="0.00000000"/>
    <numFmt numFmtId="196" formatCode="0.0E+00"/>
    <numFmt numFmtId="197" formatCode="0E+00"/>
    <numFmt numFmtId="198" formatCode="&quot;Да&quot;;&quot;Да&quot;;&quot;Не&quot;"/>
    <numFmt numFmtId="199" formatCode="&quot;Истина&quot;;&quot; Истина &quot;;&quot; Неистина &quot;"/>
    <numFmt numFmtId="200" formatCode="&quot;Включено&quot;;&quot; Включено &quot;;&quot; Изключено &quot;"/>
    <numFmt numFmtId="201" formatCode="[$€-2]\ #,##0.00_);[Red]\([$€-2]\ #,##0.00\)"/>
    <numFmt numFmtId="202" formatCode="[$-402]dd\ mmmm\ yyyy\ &quot;г.&quot;"/>
    <numFmt numFmtId="203" formatCode="dd\.mm\.yyyy\ &quot;г.&quot;;@"/>
    <numFmt numFmtId="204" formatCode="#,##0.000"/>
    <numFmt numFmtId="205" formatCode="#,##0.0000"/>
    <numFmt numFmtId="206" formatCode="mmm/yyyy"/>
    <numFmt numFmtId="207" formatCode="_-* #,##0.0\ &quot;лв&quot;_-;\-* #,##0.0\ &quot;лв&quot;_-;_-* &quot;-&quot;??\ &quot;лв&quot;_-;_-@_-"/>
    <numFmt numFmtId="208" formatCode="_-* #,##0\ &quot;лв&quot;_-;\-* #,##0\ &quot;лв&quot;_-;_-* &quot;-&quot;??\ &quot;лв&quot;_-;_-@_-"/>
    <numFmt numFmtId="209" formatCode="[$¥€-2]\ #,##0.00_);[Red]\([$¥€-2]\ #,##0.00\)"/>
  </numFmts>
  <fonts count="42">
    <font>
      <sz val="10"/>
      <name val="Arial"/>
      <family val="0"/>
    </font>
    <font>
      <u val="single"/>
      <sz val="10"/>
      <color indexed="36"/>
      <name val="Arial"/>
      <family val="2"/>
    </font>
    <font>
      <u val="single"/>
      <sz val="10"/>
      <color indexed="12"/>
      <name val="Arial"/>
      <family val="2"/>
    </font>
    <font>
      <b/>
      <sz val="10"/>
      <name val="Arial"/>
      <family val="2"/>
    </font>
    <font>
      <sz val="8"/>
      <name val="Arial"/>
      <family val="2"/>
    </font>
    <font>
      <b/>
      <i/>
      <sz val="10"/>
      <name val="Arial"/>
      <family val="2"/>
    </font>
    <font>
      <sz val="11"/>
      <name val="Arial"/>
      <family val="2"/>
    </font>
    <font>
      <b/>
      <sz val="11"/>
      <name val="Arial"/>
      <family val="2"/>
    </font>
    <font>
      <b/>
      <sz val="8"/>
      <name val="Arial"/>
      <family val="2"/>
    </font>
    <font>
      <sz val="12"/>
      <name val="Times New Roman"/>
      <family val="1"/>
    </font>
    <font>
      <b/>
      <sz val="12"/>
      <name val="Arial"/>
      <family val="2"/>
    </font>
    <font>
      <i/>
      <sz val="12"/>
      <name val="Times New Roman"/>
      <family val="1"/>
    </font>
    <font>
      <b/>
      <sz val="11"/>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b/>
      <sz val="11"/>
      <color indexed="10"/>
      <name val="Times New Roman"/>
      <family val="1"/>
    </font>
    <font>
      <b/>
      <sz val="11"/>
      <color indexed="8"/>
      <name val="Times New Roman"/>
      <family val="1"/>
    </font>
    <font>
      <sz val="10"/>
      <name val="Times New Roman"/>
      <family val="1"/>
    </font>
    <font>
      <b/>
      <u val="single"/>
      <sz val="11"/>
      <name val="Arial"/>
      <family val="2"/>
    </font>
    <font>
      <sz val="12"/>
      <color indexed="10"/>
      <name val="Times New Roman"/>
      <family val="1"/>
    </font>
    <font>
      <sz val="12"/>
      <color indexed="8"/>
      <name val="Times New Roman"/>
      <family val="1"/>
    </font>
    <font>
      <sz val="11"/>
      <color indexed="8"/>
      <name val="Arial"/>
      <family val="2"/>
    </font>
    <font>
      <sz val="10"/>
      <color indexed="8"/>
      <name val="Arial"/>
      <family val="0"/>
    </font>
    <font>
      <b/>
      <sz val="11"/>
      <color indexed="8"/>
      <name val="Arial"/>
      <family val="2"/>
    </font>
    <font>
      <b/>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5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medium"/>
    </border>
    <border>
      <left style="thin"/>
      <right style="thin"/>
      <top>
        <color indexed="63"/>
      </top>
      <bottom style="thin"/>
    </border>
    <border>
      <left style="medium"/>
      <right style="medium"/>
      <top style="thin"/>
      <bottom style="thin"/>
    </border>
    <border>
      <left style="thin"/>
      <right>
        <color indexed="63"/>
      </right>
      <top style="medium"/>
      <bottom style="mediu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0" fillId="20"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7" fillId="7" borderId="2" applyNumberFormat="0" applyAlignment="0" applyProtection="0"/>
    <xf numFmtId="0" fontId="18" fillId="4" borderId="0" applyNumberFormat="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1" borderId="6" applyNumberFormat="0" applyAlignment="0" applyProtection="0"/>
    <xf numFmtId="0" fontId="24" fillId="21" borderId="2" applyNumberFormat="0" applyAlignment="0" applyProtection="0"/>
    <xf numFmtId="0" fontId="25" fillId="22" borderId="7" applyNumberFormat="0" applyAlignment="0" applyProtection="0"/>
    <xf numFmtId="0" fontId="26" fillId="3" borderId="0" applyNumberFormat="0" applyBorder="0" applyAlignment="0" applyProtection="0"/>
    <xf numFmtId="0" fontId="27" fillId="23" borderId="0" applyNumberFormat="0" applyBorder="0" applyAlignment="0" applyProtection="0"/>
    <xf numFmtId="0"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2" fillId="0" borderId="0" applyNumberFormat="0" applyFill="0" applyBorder="0" applyAlignment="0" applyProtection="0"/>
  </cellStyleXfs>
  <cellXfs count="232">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wrapText="1"/>
    </xf>
    <xf numFmtId="0" fontId="5" fillId="0" borderId="0" xfId="0" applyFont="1" applyFill="1" applyAlignment="1">
      <alignment horizontal="center" vertical="center" wrapText="1"/>
    </xf>
    <xf numFmtId="0" fontId="0" fillId="0" borderId="0" xfId="0" applyFill="1" applyAlignment="1">
      <alignment/>
    </xf>
    <xf numFmtId="0" fontId="0" fillId="0" borderId="0" xfId="0" applyFill="1" applyBorder="1" applyAlignment="1">
      <alignment vertical="center" wrapText="1"/>
    </xf>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0" fillId="0" borderId="0" xfId="0" applyFont="1" applyAlignment="1">
      <alignment/>
    </xf>
    <xf numFmtId="0" fontId="0" fillId="0" borderId="0" xfId="0" applyFill="1" applyBorder="1" applyAlignment="1">
      <alignment/>
    </xf>
    <xf numFmtId="3" fontId="6" fillId="0" borderId="10" xfId="0" applyNumberFormat="1" applyFont="1" applyBorder="1" applyAlignment="1">
      <alignment vertical="center" wrapText="1"/>
    </xf>
    <xf numFmtId="0" fontId="7" fillId="0" borderId="0" xfId="0" applyFont="1" applyAlignment="1">
      <alignment/>
    </xf>
    <xf numFmtId="0" fontId="0" fillId="0" borderId="0" xfId="0" applyFont="1" applyFill="1" applyBorder="1" applyAlignment="1">
      <alignment vertical="center" wrapText="1"/>
    </xf>
    <xf numFmtId="0" fontId="0" fillId="0" borderId="0" xfId="0" applyFont="1" applyBorder="1" applyAlignment="1">
      <alignment/>
    </xf>
    <xf numFmtId="0" fontId="7" fillId="0" borderId="0" xfId="0" applyFont="1" applyAlignment="1">
      <alignment/>
    </xf>
    <xf numFmtId="0" fontId="7" fillId="24" borderId="11" xfId="0" applyFont="1" applyFill="1" applyBorder="1" applyAlignment="1">
      <alignment horizontal="center" vertical="center" wrapText="1"/>
    </xf>
    <xf numFmtId="0" fontId="4" fillId="0" borderId="11" xfId="0" applyFont="1" applyBorder="1" applyAlignment="1">
      <alignment horizontal="center" wrapText="1"/>
    </xf>
    <xf numFmtId="3" fontId="7" fillId="0" borderId="11" xfId="0" applyNumberFormat="1" applyFont="1" applyBorder="1" applyAlignment="1">
      <alignment vertical="center" wrapText="1"/>
    </xf>
    <xf numFmtId="3" fontId="6" fillId="0" borderId="12" xfId="0" applyNumberFormat="1" applyFont="1" applyBorder="1" applyAlignment="1">
      <alignment vertical="center" wrapText="1"/>
    </xf>
    <xf numFmtId="3" fontId="7" fillId="21" borderId="11" xfId="0" applyNumberFormat="1" applyFont="1" applyFill="1" applyBorder="1" applyAlignment="1">
      <alignment vertical="center" wrapText="1"/>
    </xf>
    <xf numFmtId="3" fontId="6" fillId="0" borderId="11" xfId="0" applyNumberFormat="1" applyFont="1" applyBorder="1" applyAlignment="1">
      <alignment vertical="center" wrapText="1"/>
    </xf>
    <xf numFmtId="3" fontId="7" fillId="0" borderId="11" xfId="0" applyNumberFormat="1" applyFont="1" applyFill="1" applyBorder="1" applyAlignment="1">
      <alignment vertical="center" wrapText="1"/>
    </xf>
    <xf numFmtId="0" fontId="9" fillId="0" borderId="13" xfId="0" applyFont="1" applyFill="1" applyBorder="1" applyAlignment="1">
      <alignment/>
    </xf>
    <xf numFmtId="3" fontId="7" fillId="0" borderId="10" xfId="0" applyNumberFormat="1" applyFont="1" applyBorder="1" applyAlignment="1">
      <alignment vertical="center" wrapText="1"/>
    </xf>
    <xf numFmtId="3" fontId="7" fillId="0" borderId="14" xfId="0" applyNumberFormat="1" applyFont="1" applyBorder="1" applyAlignment="1">
      <alignment vertical="center" wrapText="1"/>
    </xf>
    <xf numFmtId="3" fontId="6" fillId="0" borderId="15" xfId="0" applyNumberFormat="1" applyFont="1" applyBorder="1" applyAlignment="1">
      <alignment vertical="center" wrapText="1"/>
    </xf>
    <xf numFmtId="3" fontId="6" fillId="0" borderId="16" xfId="0" applyNumberFormat="1" applyFont="1" applyBorder="1" applyAlignment="1">
      <alignment vertical="center" wrapText="1"/>
    </xf>
    <xf numFmtId="3" fontId="7" fillId="0" borderId="15" xfId="0" applyNumberFormat="1" applyFont="1" applyBorder="1" applyAlignment="1">
      <alignment vertical="center" wrapText="1"/>
    </xf>
    <xf numFmtId="3" fontId="7" fillId="0" borderId="17" xfId="0" applyNumberFormat="1" applyFont="1" applyBorder="1" applyAlignment="1">
      <alignment vertical="center" wrapText="1"/>
    </xf>
    <xf numFmtId="3" fontId="7" fillId="0" borderId="18" xfId="0" applyNumberFormat="1" applyFont="1" applyBorder="1" applyAlignment="1">
      <alignment vertical="center" wrapText="1"/>
    </xf>
    <xf numFmtId="3" fontId="6" fillId="0" borderId="13" xfId="0" applyNumberFormat="1" applyFont="1" applyBorder="1" applyAlignment="1">
      <alignment/>
    </xf>
    <xf numFmtId="3" fontId="6" fillId="0" borderId="19" xfId="0" applyNumberFormat="1" applyFont="1" applyBorder="1" applyAlignment="1">
      <alignment/>
    </xf>
    <xf numFmtId="3" fontId="7" fillId="0" borderId="20" xfId="0" applyNumberFormat="1" applyFont="1" applyBorder="1" applyAlignment="1">
      <alignment vertical="center" wrapText="1"/>
    </xf>
    <xf numFmtId="3" fontId="6" fillId="0" borderId="17" xfId="0" applyNumberFormat="1" applyFont="1" applyBorder="1" applyAlignment="1">
      <alignment vertical="center" wrapText="1"/>
    </xf>
    <xf numFmtId="3" fontId="6" fillId="0" borderId="21" xfId="0" applyNumberFormat="1" applyFont="1" applyBorder="1" applyAlignment="1">
      <alignment vertical="center" wrapText="1"/>
    </xf>
    <xf numFmtId="0" fontId="7" fillId="0" borderId="18" xfId="0" applyFont="1" applyBorder="1" applyAlignment="1">
      <alignment horizontal="center" vertical="center" wrapText="1"/>
    </xf>
    <xf numFmtId="0" fontId="0" fillId="0" borderId="13" xfId="0" applyBorder="1" applyAlignment="1">
      <alignment horizontal="right" wrapText="1"/>
    </xf>
    <xf numFmtId="3" fontId="7" fillId="0" borderId="22" xfId="0" applyNumberFormat="1" applyFont="1" applyBorder="1" applyAlignment="1">
      <alignment vertical="center" wrapText="1"/>
    </xf>
    <xf numFmtId="3" fontId="7" fillId="0" borderId="23" xfId="0" applyNumberFormat="1" applyFont="1" applyBorder="1" applyAlignment="1">
      <alignment vertical="center" wrapText="1"/>
    </xf>
    <xf numFmtId="3" fontId="7" fillId="0" borderId="24" xfId="0" applyNumberFormat="1" applyFont="1" applyBorder="1" applyAlignment="1">
      <alignment vertical="center" wrapText="1"/>
    </xf>
    <xf numFmtId="0" fontId="7" fillId="24" borderId="14" xfId="0" applyFont="1" applyFill="1" applyBorder="1" applyAlignment="1">
      <alignment horizontal="center" vertical="center" wrapText="1"/>
    </xf>
    <xf numFmtId="0" fontId="4" fillId="0" borderId="14" xfId="0" applyFont="1" applyBorder="1" applyAlignment="1">
      <alignment horizontal="center" wrapText="1"/>
    </xf>
    <xf numFmtId="0" fontId="7" fillId="24" borderId="18" xfId="0" applyFont="1" applyFill="1" applyBorder="1" applyAlignment="1">
      <alignment horizontal="center" vertical="center" wrapText="1"/>
    </xf>
    <xf numFmtId="0" fontId="4" fillId="0" borderId="18" xfId="0" applyFont="1" applyBorder="1" applyAlignment="1">
      <alignment horizontal="center"/>
    </xf>
    <xf numFmtId="0" fontId="6" fillId="0" borderId="18" xfId="0" applyFont="1" applyBorder="1" applyAlignment="1">
      <alignment/>
    </xf>
    <xf numFmtId="0" fontId="9" fillId="0" borderId="19" xfId="0" applyFont="1" applyFill="1" applyBorder="1" applyAlignment="1">
      <alignment horizontal="left" wrapText="1"/>
    </xf>
    <xf numFmtId="3" fontId="7" fillId="0" borderId="13" xfId="0" applyNumberFormat="1" applyFont="1" applyBorder="1" applyAlignment="1">
      <alignment vertical="center" wrapText="1"/>
    </xf>
    <xf numFmtId="3" fontId="6" fillId="0" borderId="13" xfId="0" applyNumberFormat="1" applyFont="1" applyBorder="1" applyAlignment="1">
      <alignment vertical="center" wrapText="1"/>
    </xf>
    <xf numFmtId="0" fontId="4" fillId="0" borderId="20" xfId="0" applyFont="1" applyBorder="1" applyAlignment="1">
      <alignment horizontal="center" wrapText="1"/>
    </xf>
    <xf numFmtId="3" fontId="7" fillId="21" borderId="20" xfId="0" applyNumberFormat="1" applyFont="1" applyFill="1" applyBorder="1" applyAlignment="1">
      <alignment vertical="center" wrapText="1"/>
    </xf>
    <xf numFmtId="3" fontId="6" fillId="0" borderId="20" xfId="0" applyNumberFormat="1" applyFont="1" applyBorder="1" applyAlignment="1">
      <alignment vertical="center" wrapText="1"/>
    </xf>
    <xf numFmtId="3" fontId="7" fillId="0" borderId="20" xfId="0" applyNumberFormat="1" applyFont="1" applyFill="1" applyBorder="1" applyAlignment="1">
      <alignment vertical="center" wrapText="1"/>
    </xf>
    <xf numFmtId="0" fontId="4" fillId="0" borderId="18" xfId="0" applyFont="1" applyBorder="1" applyAlignment="1">
      <alignment horizontal="center" wrapText="1"/>
    </xf>
    <xf numFmtId="0" fontId="7" fillId="21" borderId="18" xfId="0" applyFont="1" applyFill="1" applyBorder="1" applyAlignment="1">
      <alignment horizontal="right" vertical="center" wrapText="1"/>
    </xf>
    <xf numFmtId="0" fontId="7" fillId="0" borderId="25" xfId="0" applyFont="1" applyBorder="1" applyAlignment="1">
      <alignment horizontal="center" vertical="center" wrapText="1"/>
    </xf>
    <xf numFmtId="3" fontId="7" fillId="21" borderId="14" xfId="0" applyNumberFormat="1" applyFont="1" applyFill="1" applyBorder="1" applyAlignment="1">
      <alignment vertical="center" wrapText="1"/>
    </xf>
    <xf numFmtId="3" fontId="6" fillId="0" borderId="14" xfId="0" applyNumberFormat="1" applyFont="1" applyBorder="1" applyAlignment="1">
      <alignment vertical="center" wrapText="1"/>
    </xf>
    <xf numFmtId="3" fontId="7" fillId="0" borderId="14" xfId="0" applyNumberFormat="1" applyFont="1" applyFill="1" applyBorder="1" applyAlignment="1">
      <alignment vertical="center" wrapText="1"/>
    </xf>
    <xf numFmtId="3" fontId="7" fillId="21" borderId="18" xfId="0" applyNumberFormat="1" applyFont="1" applyFill="1" applyBorder="1" applyAlignment="1">
      <alignment vertical="center" wrapText="1"/>
    </xf>
    <xf numFmtId="3" fontId="7" fillId="0" borderId="18" xfId="0" applyNumberFormat="1" applyFont="1" applyFill="1" applyBorder="1" applyAlignment="1">
      <alignment vertical="center" wrapText="1"/>
    </xf>
    <xf numFmtId="0" fontId="7" fillId="0" borderId="26" xfId="0" applyFont="1" applyBorder="1" applyAlignment="1">
      <alignment vertical="center" wrapText="1"/>
    </xf>
    <xf numFmtId="3" fontId="7" fillId="0" borderId="12" xfId="0" applyNumberFormat="1" applyFont="1" applyBorder="1" applyAlignment="1">
      <alignment vertical="center" wrapText="1"/>
    </xf>
    <xf numFmtId="3" fontId="6" fillId="0" borderId="23" xfId="0" applyNumberFormat="1" applyFont="1" applyBorder="1" applyAlignment="1">
      <alignment vertical="center" wrapText="1"/>
    </xf>
    <xf numFmtId="3" fontId="7" fillId="0" borderId="26" xfId="0" applyNumberFormat="1" applyFont="1" applyBorder="1" applyAlignment="1">
      <alignment vertical="center" wrapText="1"/>
    </xf>
    <xf numFmtId="3" fontId="6" fillId="0" borderId="26" xfId="0" applyNumberFormat="1" applyFont="1" applyBorder="1" applyAlignment="1">
      <alignment vertical="center" wrapText="1"/>
    </xf>
    <xf numFmtId="3" fontId="7" fillId="24" borderId="27" xfId="0" applyNumberFormat="1" applyFont="1" applyFill="1" applyBorder="1" applyAlignment="1">
      <alignment vertical="center" wrapText="1"/>
    </xf>
    <xf numFmtId="0" fontId="7" fillId="24" borderId="20" xfId="0" applyFont="1" applyFill="1" applyBorder="1" applyAlignment="1">
      <alignment horizontal="center" vertical="center" wrapText="1"/>
    </xf>
    <xf numFmtId="0" fontId="7" fillId="0" borderId="28" xfId="0" applyFont="1" applyBorder="1" applyAlignment="1">
      <alignment vertical="center" wrapText="1"/>
    </xf>
    <xf numFmtId="3" fontId="6" fillId="0" borderId="22" xfId="0" applyNumberFormat="1" applyFont="1" applyBorder="1" applyAlignment="1">
      <alignment vertical="center" wrapText="1"/>
    </xf>
    <xf numFmtId="3" fontId="7" fillId="0" borderId="21" xfId="0" applyNumberFormat="1" applyFont="1" applyBorder="1" applyAlignment="1">
      <alignment vertical="center" wrapText="1"/>
    </xf>
    <xf numFmtId="3" fontId="7" fillId="0" borderId="28" xfId="0" applyNumberFormat="1" applyFont="1" applyBorder="1" applyAlignment="1">
      <alignment vertical="center" wrapText="1"/>
    </xf>
    <xf numFmtId="0" fontId="0" fillId="0" borderId="28" xfId="0" applyFont="1" applyBorder="1" applyAlignment="1">
      <alignment/>
    </xf>
    <xf numFmtId="3" fontId="7" fillId="24" borderId="29" xfId="0" applyNumberFormat="1" applyFont="1" applyFill="1" applyBorder="1" applyAlignment="1">
      <alignment vertical="center" wrapText="1"/>
    </xf>
    <xf numFmtId="0" fontId="9" fillId="0" borderId="25" xfId="0" applyFont="1" applyFill="1" applyBorder="1" applyAlignment="1">
      <alignment wrapText="1"/>
    </xf>
    <xf numFmtId="0" fontId="9" fillId="0" borderId="19" xfId="0" applyFont="1" applyFill="1" applyBorder="1" applyAlignment="1">
      <alignment wrapText="1"/>
    </xf>
    <xf numFmtId="0" fontId="7" fillId="24" borderId="30" xfId="0" applyFont="1" applyFill="1" applyBorder="1" applyAlignment="1">
      <alignment horizontal="right" vertical="center" wrapText="1"/>
    </xf>
    <xf numFmtId="0" fontId="7" fillId="0" borderId="31" xfId="0" applyFont="1" applyBorder="1" applyAlignment="1">
      <alignment vertical="center" wrapText="1"/>
    </xf>
    <xf numFmtId="3" fontId="6" fillId="0" borderId="24" xfId="0" applyNumberFormat="1" applyFont="1" applyBorder="1" applyAlignment="1">
      <alignment vertical="center" wrapText="1"/>
    </xf>
    <xf numFmtId="3" fontId="7" fillId="0" borderId="16" xfId="0" applyNumberFormat="1" applyFont="1" applyBorder="1" applyAlignment="1">
      <alignment vertical="center" wrapText="1"/>
    </xf>
    <xf numFmtId="3" fontId="7" fillId="0" borderId="31" xfId="0" applyNumberFormat="1" applyFont="1" applyBorder="1" applyAlignment="1">
      <alignment vertical="center" wrapText="1"/>
    </xf>
    <xf numFmtId="3" fontId="6" fillId="0" borderId="31" xfId="0" applyNumberFormat="1" applyFont="1" applyBorder="1" applyAlignment="1">
      <alignment vertical="center" wrapText="1"/>
    </xf>
    <xf numFmtId="3" fontId="7" fillId="24" borderId="32" xfId="0" applyNumberFormat="1" applyFont="1" applyFill="1" applyBorder="1" applyAlignment="1">
      <alignment vertical="center" wrapText="1"/>
    </xf>
    <xf numFmtId="0" fontId="6" fillId="0" borderId="25" xfId="0" applyFont="1" applyBorder="1" applyAlignment="1">
      <alignment/>
    </xf>
    <xf numFmtId="3" fontId="6" fillId="0" borderId="33" xfId="0" applyNumberFormat="1" applyFont="1" applyBorder="1" applyAlignment="1">
      <alignment/>
    </xf>
    <xf numFmtId="3" fontId="6" fillId="0" borderId="33" xfId="0" applyNumberFormat="1" applyFont="1" applyBorder="1" applyAlignment="1">
      <alignment vertical="center" wrapText="1"/>
    </xf>
    <xf numFmtId="3" fontId="6" fillId="0" borderId="25" xfId="0" applyNumberFormat="1" applyFont="1" applyBorder="1" applyAlignment="1">
      <alignment vertical="center" wrapText="1"/>
    </xf>
    <xf numFmtId="3" fontId="6" fillId="0" borderId="19" xfId="0" applyNumberFormat="1" applyFont="1" applyBorder="1" applyAlignment="1">
      <alignment vertical="center" wrapText="1"/>
    </xf>
    <xf numFmtId="3" fontId="6" fillId="0" borderId="13" xfId="0" applyNumberFormat="1" applyFont="1" applyBorder="1" applyAlignment="1">
      <alignment wrapText="1"/>
    </xf>
    <xf numFmtId="3" fontId="6" fillId="0" borderId="25" xfId="0" applyNumberFormat="1" applyFont="1" applyBorder="1" applyAlignment="1">
      <alignment wrapText="1"/>
    </xf>
    <xf numFmtId="3" fontId="6" fillId="0" borderId="18" xfId="0" applyNumberFormat="1" applyFont="1" applyFill="1" applyBorder="1" applyAlignment="1">
      <alignment/>
    </xf>
    <xf numFmtId="3" fontId="7" fillId="24" borderId="30" xfId="0" applyNumberFormat="1" applyFont="1" applyFill="1" applyBorder="1" applyAlignment="1">
      <alignment vertical="center" wrapText="1"/>
    </xf>
    <xf numFmtId="0" fontId="8" fillId="24" borderId="18" xfId="0" applyFont="1" applyFill="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0" fillId="0" borderId="19" xfId="0" applyBorder="1" applyAlignment="1">
      <alignment horizontal="right" wrapText="1"/>
    </xf>
    <xf numFmtId="0" fontId="0" fillId="0" borderId="18" xfId="0" applyBorder="1" applyAlignment="1">
      <alignment horizontal="right" wrapText="1"/>
    </xf>
    <xf numFmtId="0" fontId="0" fillId="0" borderId="25" xfId="0" applyBorder="1" applyAlignment="1">
      <alignment horizontal="right" wrapText="1"/>
    </xf>
    <xf numFmtId="0" fontId="0" fillId="21" borderId="18" xfId="0" applyFill="1" applyBorder="1" applyAlignment="1">
      <alignment horizontal="right" wrapText="1"/>
    </xf>
    <xf numFmtId="0" fontId="0" fillId="0" borderId="18" xfId="0" applyFill="1" applyBorder="1" applyAlignment="1">
      <alignment horizontal="right" wrapText="1"/>
    </xf>
    <xf numFmtId="0" fontId="0" fillId="24" borderId="30" xfId="0" applyFill="1" applyBorder="1" applyAlignment="1">
      <alignment vertical="center" wrapText="1"/>
    </xf>
    <xf numFmtId="0" fontId="9" fillId="24" borderId="13" xfId="0" applyFont="1" applyFill="1" applyBorder="1" applyAlignment="1">
      <alignment/>
    </xf>
    <xf numFmtId="3" fontId="9" fillId="0" borderId="13" xfId="0" applyNumberFormat="1" applyFont="1" applyFill="1" applyBorder="1" applyAlignment="1">
      <alignment/>
    </xf>
    <xf numFmtId="3" fontId="9" fillId="24" borderId="13" xfId="0" applyNumberFormat="1" applyFont="1" applyFill="1" applyBorder="1" applyAlignment="1">
      <alignment/>
    </xf>
    <xf numFmtId="3" fontId="7" fillId="0" borderId="25" xfId="0" applyNumberFormat="1" applyFont="1" applyBorder="1" applyAlignment="1">
      <alignment vertical="center" wrapText="1"/>
    </xf>
    <xf numFmtId="3" fontId="7" fillId="0" borderId="34" xfId="0" applyNumberFormat="1" applyFont="1" applyBorder="1" applyAlignment="1">
      <alignment vertical="center" wrapText="1"/>
    </xf>
    <xf numFmtId="3" fontId="7" fillId="0" borderId="35" xfId="0" applyNumberFormat="1" applyFont="1" applyBorder="1" applyAlignment="1">
      <alignment vertical="center" wrapText="1"/>
    </xf>
    <xf numFmtId="3" fontId="7" fillId="0" borderId="36" xfId="0" applyNumberFormat="1" applyFont="1" applyBorder="1" applyAlignment="1">
      <alignment vertical="center" wrapText="1"/>
    </xf>
    <xf numFmtId="3" fontId="7" fillId="0" borderId="37" xfId="0" applyNumberFormat="1" applyFont="1" applyBorder="1" applyAlignment="1">
      <alignment vertical="center" wrapText="1"/>
    </xf>
    <xf numFmtId="0" fontId="0" fillId="0" borderId="30" xfId="0" applyBorder="1" applyAlignment="1">
      <alignment horizontal="right" wrapText="1"/>
    </xf>
    <xf numFmtId="3" fontId="7" fillId="0" borderId="30" xfId="0" applyNumberFormat="1" applyFont="1" applyBorder="1" applyAlignment="1">
      <alignment vertical="center" wrapText="1"/>
    </xf>
    <xf numFmtId="3" fontId="7" fillId="0" borderId="38" xfId="0" applyNumberFormat="1" applyFont="1" applyBorder="1" applyAlignment="1">
      <alignment vertical="center" wrapText="1"/>
    </xf>
    <xf numFmtId="3" fontId="6" fillId="0" borderId="39" xfId="0" applyNumberFormat="1" applyFont="1" applyBorder="1" applyAlignment="1">
      <alignment wrapText="1"/>
    </xf>
    <xf numFmtId="0" fontId="10" fillId="0" borderId="38" xfId="0" applyFont="1" applyBorder="1" applyAlignment="1">
      <alignment horizontal="left" vertical="center" wrapText="1"/>
    </xf>
    <xf numFmtId="0" fontId="7" fillId="21" borderId="18" xfId="0" applyFont="1" applyFill="1" applyBorder="1" applyAlignment="1">
      <alignment horizontal="left" vertical="center" wrapText="1"/>
    </xf>
    <xf numFmtId="3" fontId="6" fillId="0" borderId="18" xfId="0" applyNumberFormat="1" applyFont="1" applyFill="1" applyBorder="1" applyAlignment="1">
      <alignment vertical="center" wrapText="1"/>
    </xf>
    <xf numFmtId="0" fontId="0" fillId="0" borderId="37" xfId="0" applyBorder="1" applyAlignment="1">
      <alignment horizontal="right" wrapText="1"/>
    </xf>
    <xf numFmtId="3" fontId="6" fillId="0" borderId="37" xfId="0" applyNumberFormat="1" applyFont="1" applyBorder="1" applyAlignment="1">
      <alignment vertical="center" wrapText="1"/>
    </xf>
    <xf numFmtId="3" fontId="7" fillId="0" borderId="40" xfId="0" applyNumberFormat="1" applyFont="1" applyBorder="1" applyAlignment="1">
      <alignment vertical="center" wrapText="1"/>
    </xf>
    <xf numFmtId="3" fontId="7" fillId="0" borderId="41" xfId="0" applyNumberFormat="1" applyFont="1" applyBorder="1" applyAlignment="1">
      <alignment vertical="center" wrapText="1"/>
    </xf>
    <xf numFmtId="3" fontId="6" fillId="0" borderId="41" xfId="0" applyNumberFormat="1" applyFont="1" applyBorder="1" applyAlignment="1">
      <alignment vertical="center" wrapText="1"/>
    </xf>
    <xf numFmtId="0" fontId="3" fillId="0" borderId="42" xfId="0" applyFont="1" applyBorder="1" applyAlignment="1">
      <alignment horizontal="right" wrapText="1"/>
    </xf>
    <xf numFmtId="0" fontId="0" fillId="0" borderId="43" xfId="0" applyFont="1" applyBorder="1" applyAlignment="1">
      <alignment horizontal="right" wrapText="1"/>
    </xf>
    <xf numFmtId="0" fontId="0" fillId="0" borderId="44" xfId="0" applyBorder="1" applyAlignment="1">
      <alignment horizontal="right" wrapText="1"/>
    </xf>
    <xf numFmtId="3" fontId="7" fillId="0" borderId="45" xfId="0" applyNumberFormat="1" applyFont="1" applyBorder="1" applyAlignment="1">
      <alignment vertical="center" wrapText="1"/>
    </xf>
    <xf numFmtId="3" fontId="7" fillId="0" borderId="46" xfId="0" applyNumberFormat="1" applyFont="1" applyBorder="1" applyAlignment="1">
      <alignment vertical="center" wrapText="1"/>
    </xf>
    <xf numFmtId="3" fontId="7" fillId="0" borderId="47" xfId="0" applyNumberFormat="1" applyFont="1" applyBorder="1" applyAlignment="1">
      <alignment vertical="center" wrapText="1"/>
    </xf>
    <xf numFmtId="3" fontId="7" fillId="0" borderId="48" xfId="0" applyNumberFormat="1" applyFont="1" applyBorder="1" applyAlignment="1">
      <alignment vertical="center" wrapText="1"/>
    </xf>
    <xf numFmtId="3" fontId="7" fillId="0" borderId="49" xfId="0" applyNumberFormat="1" applyFont="1" applyBorder="1" applyAlignment="1">
      <alignment vertical="center" wrapText="1"/>
    </xf>
    <xf numFmtId="3" fontId="7" fillId="0" borderId="50" xfId="0" applyNumberFormat="1" applyFont="1" applyBorder="1" applyAlignment="1">
      <alignment vertical="center" wrapText="1"/>
    </xf>
    <xf numFmtId="3" fontId="6" fillId="0" borderId="50" xfId="0" applyNumberFormat="1" applyFont="1" applyFill="1" applyBorder="1" applyAlignment="1">
      <alignment wrapText="1"/>
    </xf>
    <xf numFmtId="3" fontId="6" fillId="0" borderId="51" xfId="0" applyNumberFormat="1" applyFont="1" applyBorder="1" applyAlignment="1">
      <alignment vertical="center" wrapText="1"/>
    </xf>
    <xf numFmtId="3" fontId="6" fillId="0" borderId="39" xfId="0" applyNumberFormat="1" applyFont="1" applyBorder="1" applyAlignment="1">
      <alignment vertical="center" wrapText="1"/>
    </xf>
    <xf numFmtId="0" fontId="0" fillId="21" borderId="30" xfId="0" applyFill="1" applyBorder="1" applyAlignment="1">
      <alignment horizontal="right" wrapText="1"/>
    </xf>
    <xf numFmtId="0" fontId="7" fillId="21" borderId="30" xfId="0" applyFont="1" applyFill="1" applyBorder="1" applyAlignment="1">
      <alignment horizontal="right" vertical="center" wrapText="1"/>
    </xf>
    <xf numFmtId="3" fontId="7" fillId="21" borderId="29" xfId="0" applyNumberFormat="1" applyFont="1" applyFill="1" applyBorder="1" applyAlignment="1">
      <alignment vertical="center" wrapText="1"/>
    </xf>
    <xf numFmtId="3" fontId="7" fillId="21" borderId="27" xfId="0" applyNumberFormat="1" applyFont="1" applyFill="1" applyBorder="1" applyAlignment="1">
      <alignment vertical="center" wrapText="1"/>
    </xf>
    <xf numFmtId="3" fontId="7" fillId="21" borderId="32" xfId="0" applyNumberFormat="1" applyFont="1" applyFill="1" applyBorder="1" applyAlignment="1">
      <alignment vertical="center" wrapText="1"/>
    </xf>
    <xf numFmtId="3" fontId="7" fillId="21" borderId="30" xfId="0" applyNumberFormat="1" applyFont="1" applyFill="1" applyBorder="1" applyAlignment="1">
      <alignment vertical="center" wrapText="1"/>
    </xf>
    <xf numFmtId="3" fontId="6" fillId="0" borderId="40" xfId="0" applyNumberFormat="1" applyFont="1" applyBorder="1" applyAlignment="1">
      <alignment vertical="center" wrapText="1"/>
    </xf>
    <xf numFmtId="0" fontId="0" fillId="0" borderId="42" xfId="0" applyBorder="1" applyAlignment="1">
      <alignment horizontal="right" wrapText="1"/>
    </xf>
    <xf numFmtId="0" fontId="0" fillId="0" borderId="43" xfId="0" applyBorder="1" applyAlignment="1">
      <alignment horizontal="right" wrapText="1"/>
    </xf>
    <xf numFmtId="0" fontId="0" fillId="0" borderId="45" xfId="0" applyFont="1" applyBorder="1" applyAlignment="1">
      <alignment/>
    </xf>
    <xf numFmtId="0" fontId="0" fillId="0" borderId="17" xfId="0" applyFont="1" applyBorder="1" applyAlignment="1">
      <alignment/>
    </xf>
    <xf numFmtId="0" fontId="0" fillId="0" borderId="46" xfId="0" applyFont="1" applyBorder="1" applyAlignment="1">
      <alignment/>
    </xf>
    <xf numFmtId="3" fontId="6" fillId="0" borderId="47" xfId="0" applyNumberFormat="1" applyFont="1" applyBorder="1" applyAlignment="1">
      <alignment wrapText="1"/>
    </xf>
    <xf numFmtId="3" fontId="6" fillId="0" borderId="15" xfId="0" applyNumberFormat="1" applyFont="1" applyBorder="1" applyAlignment="1">
      <alignment wrapText="1"/>
    </xf>
    <xf numFmtId="3" fontId="6" fillId="0" borderId="48" xfId="0" applyNumberFormat="1" applyFont="1" applyBorder="1" applyAlignment="1">
      <alignment wrapText="1"/>
    </xf>
    <xf numFmtId="3" fontId="6" fillId="0" borderId="38" xfId="0" applyNumberFormat="1" applyFont="1" applyBorder="1" applyAlignment="1">
      <alignment wrapText="1"/>
    </xf>
    <xf numFmtId="0" fontId="11" fillId="0" borderId="39" xfId="0" applyFont="1" applyFill="1" applyBorder="1" applyAlignment="1">
      <alignment/>
    </xf>
    <xf numFmtId="3" fontId="6" fillId="0" borderId="50" xfId="0" applyNumberFormat="1" applyFont="1" applyBorder="1" applyAlignment="1">
      <alignment vertical="center" wrapText="1"/>
    </xf>
    <xf numFmtId="3" fontId="6" fillId="0" borderId="50" xfId="0" applyNumberFormat="1" applyFont="1" applyBorder="1" applyAlignment="1">
      <alignment wrapText="1"/>
    </xf>
    <xf numFmtId="0" fontId="12" fillId="24" borderId="18" xfId="0" applyFont="1" applyFill="1" applyBorder="1" applyAlignment="1">
      <alignment horizontal="center" vertical="center" wrapText="1"/>
    </xf>
    <xf numFmtId="0" fontId="7" fillId="0" borderId="18" xfId="0" applyFont="1" applyBorder="1" applyAlignment="1">
      <alignment horizontal="left" vertical="center" wrapText="1"/>
    </xf>
    <xf numFmtId="0" fontId="9" fillId="0" borderId="30" xfId="0" applyFont="1" applyFill="1" applyBorder="1" applyAlignment="1">
      <alignment horizontal="left" wrapText="1"/>
    </xf>
    <xf numFmtId="3" fontId="6" fillId="0" borderId="29" xfId="0" applyNumberFormat="1" applyFont="1" applyBorder="1" applyAlignment="1">
      <alignment vertical="center" wrapText="1"/>
    </xf>
    <xf numFmtId="3" fontId="6" fillId="0" borderId="27" xfId="0" applyNumberFormat="1" applyFont="1" applyBorder="1" applyAlignment="1">
      <alignment vertical="center" wrapText="1"/>
    </xf>
    <xf numFmtId="3" fontId="6" fillId="0" borderId="32" xfId="0" applyNumberFormat="1" applyFont="1" applyBorder="1" applyAlignment="1">
      <alignment vertical="center" wrapText="1"/>
    </xf>
    <xf numFmtId="3" fontId="9" fillId="0" borderId="43" xfId="0" applyNumberFormat="1" applyFont="1" applyFill="1" applyBorder="1" applyAlignment="1">
      <alignment/>
    </xf>
    <xf numFmtId="3" fontId="9" fillId="0" borderId="44" xfId="0" applyNumberFormat="1" applyFont="1" applyFill="1" applyBorder="1" applyAlignment="1">
      <alignment/>
    </xf>
    <xf numFmtId="3" fontId="6" fillId="0" borderId="38" xfId="0" applyNumberFormat="1" applyFont="1" applyBorder="1" applyAlignment="1">
      <alignment vertical="center" wrapText="1"/>
    </xf>
    <xf numFmtId="3" fontId="6" fillId="0" borderId="39" xfId="0" applyNumberFormat="1" applyFont="1" applyFill="1" applyBorder="1" applyAlignment="1">
      <alignment/>
    </xf>
    <xf numFmtId="3" fontId="9" fillId="0" borderId="43" xfId="0" applyNumberFormat="1" applyFont="1" applyFill="1" applyBorder="1" applyAlignment="1">
      <alignment horizontal="right"/>
    </xf>
    <xf numFmtId="3" fontId="6" fillId="0" borderId="43" xfId="0" applyNumberFormat="1" applyFont="1" applyBorder="1" applyAlignment="1">
      <alignment wrapText="1"/>
    </xf>
    <xf numFmtId="3" fontId="6" fillId="0" borderId="44" xfId="0" applyNumberFormat="1" applyFont="1" applyBorder="1" applyAlignment="1">
      <alignment wrapText="1"/>
    </xf>
    <xf numFmtId="3" fontId="6" fillId="0" borderId="51" xfId="0" applyNumberFormat="1" applyFont="1" applyBorder="1" applyAlignment="1">
      <alignment wrapText="1"/>
    </xf>
    <xf numFmtId="0" fontId="11" fillId="0" borderId="19" xfId="0" applyFont="1" applyFill="1" applyBorder="1" applyAlignment="1">
      <alignment horizontal="left" wrapText="1"/>
    </xf>
    <xf numFmtId="3" fontId="9" fillId="0" borderId="52" xfId="0" applyNumberFormat="1" applyFont="1" applyFill="1" applyBorder="1" applyAlignment="1">
      <alignment/>
    </xf>
    <xf numFmtId="3" fontId="6" fillId="0" borderId="52" xfId="0" applyNumberFormat="1" applyFont="1" applyBorder="1" applyAlignment="1">
      <alignment wrapText="1"/>
    </xf>
    <xf numFmtId="3" fontId="6" fillId="0" borderId="19" xfId="0" applyNumberFormat="1" applyFont="1" applyBorder="1" applyAlignment="1">
      <alignment wrapText="1"/>
    </xf>
    <xf numFmtId="3" fontId="6" fillId="0" borderId="53" xfId="0" applyNumberFormat="1" applyFont="1" applyBorder="1" applyAlignment="1">
      <alignment wrapText="1"/>
    </xf>
    <xf numFmtId="0" fontId="14" fillId="0" borderId="19" xfId="0" applyFont="1" applyFill="1" applyBorder="1" applyAlignment="1">
      <alignment horizontal="left" wrapText="1"/>
    </xf>
    <xf numFmtId="0" fontId="11" fillId="0" borderId="25" xfId="0" applyFont="1" applyFill="1" applyBorder="1" applyAlignment="1">
      <alignment horizontal="left" wrapText="1"/>
    </xf>
    <xf numFmtId="3" fontId="9" fillId="0" borderId="54" xfId="0" applyNumberFormat="1" applyFont="1" applyFill="1" applyBorder="1" applyAlignment="1">
      <alignment/>
    </xf>
    <xf numFmtId="0" fontId="9" fillId="0" borderId="18" xfId="0" applyFont="1" applyBorder="1" applyAlignment="1">
      <alignment horizontal="left" vertical="center" wrapText="1"/>
    </xf>
    <xf numFmtId="3" fontId="13" fillId="0" borderId="43" xfId="0" applyNumberFormat="1" applyFont="1" applyFill="1" applyBorder="1" applyAlignment="1">
      <alignment/>
    </xf>
    <xf numFmtId="3" fontId="9" fillId="0" borderId="37" xfId="0" applyNumberFormat="1" applyFont="1" applyBorder="1" applyAlignment="1">
      <alignment vertical="center" wrapText="1"/>
    </xf>
    <xf numFmtId="3" fontId="9" fillId="0" borderId="13" xfId="0" applyNumberFormat="1" applyFont="1" applyBorder="1" applyAlignment="1">
      <alignment vertical="center" wrapText="1"/>
    </xf>
    <xf numFmtId="0" fontId="9" fillId="0" borderId="37" xfId="0" applyFont="1" applyBorder="1" applyAlignment="1">
      <alignment horizontal="left" vertical="center" wrapText="1"/>
    </xf>
    <xf numFmtId="0" fontId="7" fillId="0" borderId="30" xfId="0" applyFont="1" applyBorder="1" applyAlignment="1">
      <alignment horizontal="center" vertical="center" wrapText="1"/>
    </xf>
    <xf numFmtId="3" fontId="7" fillId="0" borderId="29" xfId="0" applyNumberFormat="1" applyFont="1" applyBorder="1" applyAlignment="1">
      <alignment vertical="center" wrapText="1"/>
    </xf>
    <xf numFmtId="3" fontId="7" fillId="0" borderId="27" xfId="0" applyNumberFormat="1" applyFont="1" applyBorder="1" applyAlignment="1">
      <alignment vertical="center" wrapText="1"/>
    </xf>
    <xf numFmtId="3" fontId="7" fillId="0" borderId="32" xfId="0" applyNumberFormat="1" applyFont="1" applyBorder="1" applyAlignment="1">
      <alignment vertical="center" wrapText="1"/>
    </xf>
    <xf numFmtId="0" fontId="9" fillId="0" borderId="30" xfId="0" applyFont="1" applyBorder="1" applyAlignment="1">
      <alignment horizontal="left" vertical="center" wrapText="1"/>
    </xf>
    <xf numFmtId="0" fontId="7" fillId="21" borderId="30" xfId="0" applyFont="1" applyFill="1" applyBorder="1" applyAlignment="1">
      <alignment horizontal="center" vertical="center" wrapText="1"/>
    </xf>
    <xf numFmtId="0" fontId="9" fillId="0" borderId="25" xfId="0" applyFont="1" applyFill="1" applyBorder="1" applyAlignment="1">
      <alignment horizontal="left" wrapText="1"/>
    </xf>
    <xf numFmtId="3" fontId="6" fillId="0" borderId="28" xfId="0" applyNumberFormat="1" applyFont="1" applyBorder="1" applyAlignment="1">
      <alignment vertical="center" wrapText="1"/>
    </xf>
    <xf numFmtId="3" fontId="6" fillId="0" borderId="25" xfId="0" applyNumberFormat="1" applyFont="1" applyBorder="1" applyAlignment="1">
      <alignment/>
    </xf>
    <xf numFmtId="3" fontId="6" fillId="0" borderId="54" xfId="0" applyNumberFormat="1" applyFont="1" applyBorder="1" applyAlignment="1">
      <alignment wrapText="1"/>
    </xf>
    <xf numFmtId="3" fontId="6" fillId="0" borderId="55" xfId="0" applyNumberFormat="1" applyFont="1" applyBorder="1" applyAlignment="1">
      <alignment wrapText="1"/>
    </xf>
    <xf numFmtId="0" fontId="9" fillId="0" borderId="30" xfId="0" applyFont="1" applyBorder="1" applyAlignment="1">
      <alignment vertical="center" wrapText="1"/>
    </xf>
    <xf numFmtId="3" fontId="14" fillId="0" borderId="29" xfId="0" applyNumberFormat="1" applyFont="1" applyBorder="1" applyAlignment="1">
      <alignment vertical="center" wrapText="1"/>
    </xf>
    <xf numFmtId="3" fontId="14" fillId="0" borderId="27" xfId="0" applyNumberFormat="1" applyFont="1" applyBorder="1" applyAlignment="1">
      <alignment vertical="center" wrapText="1"/>
    </xf>
    <xf numFmtId="3" fontId="14" fillId="0" borderId="32" xfId="0" applyNumberFormat="1" applyFont="1" applyBorder="1" applyAlignment="1">
      <alignment vertical="center" wrapText="1"/>
    </xf>
    <xf numFmtId="3" fontId="6" fillId="0" borderId="55" xfId="0" applyNumberFormat="1" applyFont="1" applyBorder="1" applyAlignment="1">
      <alignment vertical="center" wrapText="1"/>
    </xf>
    <xf numFmtId="0" fontId="0" fillId="0" borderId="18" xfId="0" applyFont="1" applyBorder="1" applyAlignment="1">
      <alignment horizontal="right" wrapText="1"/>
    </xf>
    <xf numFmtId="3" fontId="6" fillId="0" borderId="18" xfId="0" applyNumberFormat="1" applyFont="1" applyBorder="1" applyAlignment="1">
      <alignment vertical="center" wrapText="1"/>
    </xf>
    <xf numFmtId="3" fontId="9" fillId="0" borderId="20" xfId="0" applyNumberFormat="1" applyFont="1" applyBorder="1" applyAlignment="1">
      <alignment vertical="center" wrapText="1"/>
    </xf>
    <xf numFmtId="3" fontId="9" fillId="0" borderId="11" xfId="0" applyNumberFormat="1" applyFont="1" applyBorder="1" applyAlignment="1">
      <alignment vertical="center" wrapText="1"/>
    </xf>
    <xf numFmtId="3" fontId="9" fillId="0" borderId="14" xfId="0" applyNumberFormat="1" applyFont="1" applyBorder="1" applyAlignment="1">
      <alignment vertical="center" wrapText="1"/>
    </xf>
    <xf numFmtId="0" fontId="9" fillId="0" borderId="18" xfId="0" applyFont="1" applyBorder="1" applyAlignment="1">
      <alignment vertical="center" wrapText="1"/>
    </xf>
    <xf numFmtId="0" fontId="9" fillId="0" borderId="30" xfId="0" applyFont="1" applyFill="1" applyBorder="1" applyAlignment="1">
      <alignment/>
    </xf>
    <xf numFmtId="0" fontId="0" fillId="0" borderId="30" xfId="0" applyFont="1" applyBorder="1" applyAlignment="1">
      <alignment horizontal="right" wrapText="1"/>
    </xf>
    <xf numFmtId="0" fontId="34" fillId="0" borderId="0" xfId="0" applyFont="1" applyAlignment="1">
      <alignment/>
    </xf>
    <xf numFmtId="0" fontId="7" fillId="24" borderId="34" xfId="0" applyFont="1" applyFill="1" applyBorder="1" applyAlignment="1">
      <alignment horizontal="center" vertical="center" wrapText="1"/>
    </xf>
    <xf numFmtId="0" fontId="7" fillId="24" borderId="35" xfId="0" applyFont="1" applyFill="1" applyBorder="1" applyAlignment="1">
      <alignment horizontal="center" vertical="center" wrapText="1"/>
    </xf>
    <xf numFmtId="0" fontId="7" fillId="24" borderId="36" xfId="0" applyFont="1" applyFill="1" applyBorder="1" applyAlignment="1">
      <alignment horizontal="center" vertical="center" wrapText="1"/>
    </xf>
    <xf numFmtId="0" fontId="0" fillId="24" borderId="37" xfId="0" applyFont="1" applyFill="1" applyBorder="1" applyAlignment="1">
      <alignment horizontal="right" vertical="center" wrapText="1"/>
    </xf>
    <xf numFmtId="0" fontId="9" fillId="24" borderId="37" xfId="0" applyFont="1" applyFill="1" applyBorder="1" applyAlignment="1">
      <alignment horizontal="left" vertical="center" wrapText="1"/>
    </xf>
    <xf numFmtId="0" fontId="9" fillId="0" borderId="18" xfId="0" applyFont="1" applyBorder="1" applyAlignment="1">
      <alignment horizontal="center" vertical="center" wrapText="1"/>
    </xf>
    <xf numFmtId="0" fontId="36" fillId="0" borderId="25" xfId="0" applyFont="1" applyFill="1" applyBorder="1" applyAlignment="1">
      <alignment horizontal="left" wrapText="1"/>
    </xf>
    <xf numFmtId="0" fontId="36" fillId="0" borderId="37" xfId="0" applyFont="1" applyBorder="1" applyAlignment="1">
      <alignment horizontal="left" vertical="center" wrapText="1"/>
    </xf>
    <xf numFmtId="0" fontId="37" fillId="0" borderId="19" xfId="0" applyFont="1" applyFill="1" applyBorder="1" applyAlignment="1">
      <alignment horizontal="left" wrapText="1"/>
    </xf>
    <xf numFmtId="0" fontId="36" fillId="0" borderId="30" xfId="0" applyFont="1" applyBorder="1" applyAlignment="1">
      <alignment horizontal="left" vertical="center" wrapText="1"/>
    </xf>
    <xf numFmtId="3" fontId="37" fillId="0" borderId="25" xfId="0" applyNumberFormat="1" applyFont="1" applyBorder="1" applyAlignment="1">
      <alignment vertical="center" wrapText="1"/>
    </xf>
    <xf numFmtId="3" fontId="38" fillId="0" borderId="47" xfId="0" applyNumberFormat="1" applyFont="1" applyBorder="1" applyAlignment="1">
      <alignment wrapText="1"/>
    </xf>
    <xf numFmtId="3" fontId="38" fillId="0" borderId="38" xfId="0" applyNumberFormat="1" applyFont="1" applyBorder="1" applyAlignment="1">
      <alignment wrapText="1"/>
    </xf>
    <xf numFmtId="0" fontId="39" fillId="0" borderId="13" xfId="0" applyFont="1" applyBorder="1" applyAlignment="1">
      <alignment horizontal="right" wrapText="1"/>
    </xf>
    <xf numFmtId="3" fontId="40" fillId="0" borderId="17" xfId="0" applyNumberFormat="1" applyFont="1" applyBorder="1" applyAlignment="1">
      <alignment vertical="center" wrapText="1"/>
    </xf>
    <xf numFmtId="3" fontId="40" fillId="0" borderId="10" xfId="0" applyNumberFormat="1" applyFont="1" applyBorder="1" applyAlignment="1">
      <alignment vertical="center" wrapText="1"/>
    </xf>
    <xf numFmtId="3" fontId="40" fillId="0" borderId="15" xfId="0" applyNumberFormat="1" applyFont="1" applyBorder="1" applyAlignment="1">
      <alignment vertical="center" wrapText="1"/>
    </xf>
    <xf numFmtId="3" fontId="37" fillId="0" borderId="13" xfId="0" applyNumberFormat="1" applyFont="1" applyFill="1" applyBorder="1" applyAlignment="1">
      <alignment/>
    </xf>
    <xf numFmtId="3" fontId="38" fillId="0" borderId="13" xfId="0" applyNumberFormat="1" applyFont="1" applyBorder="1" applyAlignment="1">
      <alignment vertical="center" wrapText="1"/>
    </xf>
    <xf numFmtId="3" fontId="37" fillId="0" borderId="13" xfId="0" applyNumberFormat="1" applyFont="1" applyBorder="1" applyAlignment="1">
      <alignment vertical="center" wrapText="1"/>
    </xf>
    <xf numFmtId="3" fontId="9" fillId="0" borderId="18" xfId="0" applyNumberFormat="1" applyFont="1" applyBorder="1" applyAlignment="1">
      <alignment vertical="center" wrapText="1"/>
    </xf>
    <xf numFmtId="3" fontId="38" fillId="0" borderId="19" xfId="0" applyNumberFormat="1" applyFont="1" applyBorder="1" applyAlignment="1">
      <alignment/>
    </xf>
    <xf numFmtId="3" fontId="38" fillId="0" borderId="53" xfId="0" applyNumberFormat="1" applyFont="1" applyBorder="1" applyAlignment="1">
      <alignment wrapText="1"/>
    </xf>
    <xf numFmtId="3" fontId="38" fillId="0" borderId="18" xfId="0" applyNumberFormat="1" applyFont="1" applyFill="1" applyBorder="1" applyAlignment="1">
      <alignment vertical="center" wrapText="1"/>
    </xf>
    <xf numFmtId="0" fontId="41" fillId="0" borderId="0" xfId="0" applyFont="1" applyAlignment="1">
      <alignment/>
    </xf>
    <xf numFmtId="0" fontId="35" fillId="0" borderId="0" xfId="0" applyFont="1" applyAlignment="1">
      <alignment horizontal="right"/>
    </xf>
    <xf numFmtId="0" fontId="7" fillId="0" borderId="0" xfId="0" applyFont="1" applyAlignment="1">
      <alignment horizontal="right"/>
    </xf>
    <xf numFmtId="0" fontId="7"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алута 2" xfId="42"/>
    <cellStyle name="Валута 3" xfId="43"/>
    <cellStyle name="Вход" xfId="44"/>
    <cellStyle name="Добър" xfId="45"/>
    <cellStyle name="Заглавие" xfId="46"/>
    <cellStyle name="Заглавие 1" xfId="47"/>
    <cellStyle name="Заглавие 2" xfId="48"/>
    <cellStyle name="Заглавие 3" xfId="49"/>
    <cellStyle name="Заглавие 4" xfId="50"/>
    <cellStyle name="Comma" xfId="51"/>
    <cellStyle name="Comma [0]" xfId="52"/>
    <cellStyle name="Изход" xfId="53"/>
    <cellStyle name="Изчисление" xfId="54"/>
    <cellStyle name="Контролна клетка" xfId="55"/>
    <cellStyle name="Лош" xfId="56"/>
    <cellStyle name="Неутрален" xfId="57"/>
    <cellStyle name="Нормален 2"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view="pageBreakPreview" zoomScaleSheetLayoutView="100" zoomScalePageLayoutView="0" workbookViewId="0" topLeftCell="A157">
      <selection activeCell="N89" sqref="N89"/>
    </sheetView>
  </sheetViews>
  <sheetFormatPr defaultColWidth="9.140625" defaultRowHeight="12.75"/>
  <cols>
    <col min="1" max="1" width="3.57421875" style="0" customWidth="1"/>
    <col min="2" max="2" width="58.8515625" style="0" customWidth="1"/>
    <col min="3" max="3" width="10.8515625" style="0" hidden="1" customWidth="1"/>
    <col min="4" max="5" width="9.7109375" style="0" hidden="1" customWidth="1"/>
    <col min="6" max="6" width="10.28125" style="0" hidden="1" customWidth="1"/>
    <col min="7" max="7" width="15.421875" style="2" hidden="1" customWidth="1"/>
    <col min="8" max="8" width="11.28125" style="2" customWidth="1"/>
    <col min="9" max="9" width="13.140625" style="2" customWidth="1"/>
  </cols>
  <sheetData>
    <row r="1" spans="6:9" ht="15">
      <c r="F1" s="229" t="s">
        <v>153</v>
      </c>
      <c r="G1" s="230"/>
      <c r="H1" s="230"/>
      <c r="I1" s="230"/>
    </row>
    <row r="2" spans="1:9" ht="14.25">
      <c r="A2" s="228" t="s">
        <v>154</v>
      </c>
      <c r="G2" s="1"/>
      <c r="H2" s="1"/>
      <c r="I2" s="1"/>
    </row>
    <row r="3" spans="1:9" ht="15">
      <c r="A3" s="12"/>
      <c r="G3" s="1"/>
      <c r="H3" s="1"/>
      <c r="I3" s="1"/>
    </row>
    <row r="4" spans="1:10" ht="15.75" thickBot="1">
      <c r="A4" s="231" t="s">
        <v>8</v>
      </c>
      <c r="B4" s="231"/>
      <c r="C4" s="231"/>
      <c r="D4" s="231"/>
      <c r="E4" s="231"/>
      <c r="F4" s="231"/>
      <c r="G4" s="231"/>
      <c r="H4" s="231"/>
      <c r="I4" s="231"/>
      <c r="J4" s="15"/>
    </row>
    <row r="5" spans="1:9" s="4" customFormat="1" ht="93.75" customHeight="1" thickBot="1">
      <c r="A5" s="92" t="s">
        <v>0</v>
      </c>
      <c r="B5" s="43" t="s">
        <v>1</v>
      </c>
      <c r="C5" s="67" t="s">
        <v>5</v>
      </c>
      <c r="D5" s="16" t="s">
        <v>4</v>
      </c>
      <c r="E5" s="41" t="s">
        <v>6</v>
      </c>
      <c r="F5" s="152" t="s">
        <v>46</v>
      </c>
      <c r="G5" s="152" t="s">
        <v>137</v>
      </c>
      <c r="H5" s="152" t="s">
        <v>138</v>
      </c>
      <c r="I5" s="152" t="s">
        <v>139</v>
      </c>
    </row>
    <row r="6" spans="1:9" ht="13.5" customHeight="1" thickBot="1">
      <c r="A6" s="53" t="s">
        <v>50</v>
      </c>
      <c r="B6" s="53" t="s">
        <v>51</v>
      </c>
      <c r="C6" s="49">
        <v>3</v>
      </c>
      <c r="D6" s="17">
        <v>4</v>
      </c>
      <c r="E6" s="42">
        <v>5</v>
      </c>
      <c r="F6" s="44" t="s">
        <v>52</v>
      </c>
      <c r="G6" s="44" t="s">
        <v>53</v>
      </c>
      <c r="H6" s="44" t="s">
        <v>52</v>
      </c>
      <c r="I6" s="44" t="s">
        <v>53</v>
      </c>
    </row>
    <row r="7" spans="1:9" ht="15" customHeight="1" thickBot="1">
      <c r="A7" s="93"/>
      <c r="B7" s="55" t="s">
        <v>85</v>
      </c>
      <c r="C7" s="68"/>
      <c r="D7" s="61"/>
      <c r="E7" s="77"/>
      <c r="F7" s="83"/>
      <c r="G7" s="83"/>
      <c r="H7" s="83"/>
      <c r="I7" s="83"/>
    </row>
    <row r="8" spans="1:9" ht="15" customHeight="1" thickBot="1">
      <c r="A8" s="94"/>
      <c r="B8" s="36" t="s">
        <v>99</v>
      </c>
      <c r="C8" s="33" t="e">
        <f>C9+#REF!+C13</f>
        <v>#REF!</v>
      </c>
      <c r="D8" s="18" t="e">
        <f>D9+#REF!+D13</f>
        <v>#REF!</v>
      </c>
      <c r="E8" s="25" t="e">
        <f>E9+#REF!+E13</f>
        <v>#REF!</v>
      </c>
      <c r="F8" s="30">
        <f>F13</f>
        <v>215640</v>
      </c>
      <c r="G8" s="30">
        <f>G13+G21+G40</f>
        <v>0</v>
      </c>
      <c r="H8" s="30">
        <f>H13</f>
        <v>236294</v>
      </c>
      <c r="I8" s="30">
        <f>I14+I17+I18+I19+I20</f>
        <v>54526</v>
      </c>
    </row>
    <row r="9" spans="1:9" ht="14.25" customHeight="1" hidden="1" thickBot="1">
      <c r="A9" s="94"/>
      <c r="B9" s="36" t="s">
        <v>12</v>
      </c>
      <c r="C9" s="33">
        <f aca="true" t="shared" si="0" ref="C9:I9">SUM(C10:C12)</f>
        <v>140000</v>
      </c>
      <c r="D9" s="18">
        <f t="shared" si="0"/>
        <v>0</v>
      </c>
      <c r="E9" s="25">
        <f t="shared" si="0"/>
        <v>0</v>
      </c>
      <c r="F9" s="30">
        <f t="shared" si="0"/>
        <v>0</v>
      </c>
      <c r="G9" s="30">
        <f t="shared" si="0"/>
        <v>0</v>
      </c>
      <c r="H9" s="30">
        <f t="shared" si="0"/>
        <v>0</v>
      </c>
      <c r="I9" s="30">
        <f t="shared" si="0"/>
        <v>0</v>
      </c>
    </row>
    <row r="10" spans="1:9" ht="14.25" customHeight="1" hidden="1">
      <c r="A10" s="95">
        <v>1</v>
      </c>
      <c r="B10" s="101" t="s">
        <v>41</v>
      </c>
      <c r="C10" s="35">
        <v>80000</v>
      </c>
      <c r="D10" s="19">
        <v>0</v>
      </c>
      <c r="E10" s="27">
        <v>0</v>
      </c>
      <c r="F10" s="103">
        <v>0</v>
      </c>
      <c r="G10" s="32">
        <v>0</v>
      </c>
      <c r="H10" s="32">
        <v>0</v>
      </c>
      <c r="I10" s="32"/>
    </row>
    <row r="11" spans="1:9" ht="14.25" customHeight="1" hidden="1">
      <c r="A11" s="37">
        <v>2</v>
      </c>
      <c r="B11" s="23" t="s">
        <v>10</v>
      </c>
      <c r="C11" s="34">
        <v>60000</v>
      </c>
      <c r="D11" s="11">
        <v>0</v>
      </c>
      <c r="E11" s="26">
        <v>0</v>
      </c>
      <c r="F11" s="102">
        <v>0</v>
      </c>
      <c r="G11" s="31">
        <v>0</v>
      </c>
      <c r="H11" s="31">
        <v>0</v>
      </c>
      <c r="I11" s="31"/>
    </row>
    <row r="12" spans="1:9" ht="32.25" hidden="1" thickBot="1">
      <c r="A12" s="37">
        <v>3</v>
      </c>
      <c r="B12" s="46" t="s">
        <v>21</v>
      </c>
      <c r="C12" s="69"/>
      <c r="D12" s="63"/>
      <c r="E12" s="78"/>
      <c r="F12" s="102">
        <v>0</v>
      </c>
      <c r="G12" s="84">
        <v>0</v>
      </c>
      <c r="H12" s="84">
        <v>0</v>
      </c>
      <c r="I12" s="84"/>
    </row>
    <row r="13" spans="1:9" ht="14.25" customHeight="1" thickBot="1">
      <c r="A13" s="96"/>
      <c r="B13" s="36" t="s">
        <v>100</v>
      </c>
      <c r="C13" s="33">
        <f>SUM(C14:C14)</f>
        <v>438300</v>
      </c>
      <c r="D13" s="18">
        <f>SUM(D14:D14)</f>
        <v>0</v>
      </c>
      <c r="E13" s="25">
        <f>SUM(E14:E14)</f>
        <v>0</v>
      </c>
      <c r="F13" s="30">
        <f>F14+F17+F18+F19+F20</f>
        <v>215640</v>
      </c>
      <c r="G13" s="30">
        <f>G14+G17</f>
        <v>0</v>
      </c>
      <c r="H13" s="30">
        <f>H14+H17+H18+H19+H20</f>
        <v>236294</v>
      </c>
      <c r="I13" s="30">
        <f>I14+I17+I18+I19+I20</f>
        <v>54526</v>
      </c>
    </row>
    <row r="14" spans="1:9" ht="47.25">
      <c r="A14" s="95" t="s">
        <v>50</v>
      </c>
      <c r="B14" s="46" t="s">
        <v>123</v>
      </c>
      <c r="C14" s="35">
        <v>438300</v>
      </c>
      <c r="D14" s="19">
        <v>0</v>
      </c>
      <c r="E14" s="27">
        <v>0</v>
      </c>
      <c r="F14" s="32">
        <v>8640</v>
      </c>
      <c r="G14" s="32">
        <v>0</v>
      </c>
      <c r="H14" s="32">
        <v>8640</v>
      </c>
      <c r="I14" s="32">
        <v>8640</v>
      </c>
    </row>
    <row r="15" spans="1:9" ht="48" customHeight="1" hidden="1">
      <c r="A15" s="37">
        <v>5</v>
      </c>
      <c r="B15" s="166" t="s">
        <v>29</v>
      </c>
      <c r="C15" s="34"/>
      <c r="D15" s="11"/>
      <c r="E15" s="26"/>
      <c r="F15" s="31">
        <v>0</v>
      </c>
      <c r="G15" s="31">
        <v>0</v>
      </c>
      <c r="H15" s="31">
        <v>0</v>
      </c>
      <c r="I15" s="31"/>
    </row>
    <row r="16" spans="1:9" ht="48" hidden="1" thickBot="1">
      <c r="A16" s="37">
        <v>6</v>
      </c>
      <c r="B16" s="46" t="s">
        <v>18</v>
      </c>
      <c r="C16" s="34"/>
      <c r="D16" s="11"/>
      <c r="E16" s="26"/>
      <c r="F16" s="31">
        <v>0</v>
      </c>
      <c r="G16" s="31">
        <v>0</v>
      </c>
      <c r="H16" s="31">
        <v>0</v>
      </c>
      <c r="I16" s="31"/>
    </row>
    <row r="17" spans="1:9" ht="32.25" thickBot="1">
      <c r="A17" s="97" t="s">
        <v>51</v>
      </c>
      <c r="B17" s="185" t="s">
        <v>132</v>
      </c>
      <c r="C17" s="186"/>
      <c r="D17" s="65"/>
      <c r="E17" s="81"/>
      <c r="F17" s="32">
        <v>207000</v>
      </c>
      <c r="G17" s="32">
        <v>0</v>
      </c>
      <c r="H17" s="32">
        <v>201654</v>
      </c>
      <c r="I17" s="225">
        <v>39886</v>
      </c>
    </row>
    <row r="18" spans="1:9" ht="156.75" customHeight="1" thickBot="1">
      <c r="A18" s="96" t="s">
        <v>52</v>
      </c>
      <c r="B18" s="174" t="s">
        <v>124</v>
      </c>
      <c r="C18" s="33"/>
      <c r="D18" s="18"/>
      <c r="E18" s="25"/>
      <c r="F18" s="168">
        <v>0</v>
      </c>
      <c r="G18" s="168">
        <v>0</v>
      </c>
      <c r="H18" s="169">
        <v>3600</v>
      </c>
      <c r="I18" s="32">
        <v>3600</v>
      </c>
    </row>
    <row r="19" spans="1:9" ht="147.75" customHeight="1" thickBot="1">
      <c r="A19" s="96" t="s">
        <v>53</v>
      </c>
      <c r="B19" s="174" t="s">
        <v>131</v>
      </c>
      <c r="C19" s="33"/>
      <c r="D19" s="18"/>
      <c r="E19" s="25"/>
      <c r="F19" s="167">
        <v>0</v>
      </c>
      <c r="G19" s="168">
        <v>0</v>
      </c>
      <c r="H19" s="169">
        <v>20000</v>
      </c>
      <c r="I19" s="226">
        <v>0</v>
      </c>
    </row>
    <row r="20" spans="1:9" ht="39" customHeight="1" thickBot="1">
      <c r="A20" s="96" t="s">
        <v>54</v>
      </c>
      <c r="B20" s="174" t="s">
        <v>116</v>
      </c>
      <c r="C20" s="33"/>
      <c r="D20" s="18"/>
      <c r="E20" s="25"/>
      <c r="F20" s="173">
        <v>0</v>
      </c>
      <c r="G20" s="188">
        <v>0</v>
      </c>
      <c r="H20" s="89">
        <v>2400</v>
      </c>
      <c r="I20" s="189">
        <v>2400</v>
      </c>
    </row>
    <row r="21" spans="1:9" ht="14.25" customHeight="1" thickBot="1">
      <c r="A21" s="96"/>
      <c r="B21" s="36" t="s">
        <v>91</v>
      </c>
      <c r="C21" s="33" t="e">
        <f>#REF!+C34+C47+#REF!+#REF!+#REF!+#REF!+#REF!</f>
        <v>#REF!</v>
      </c>
      <c r="D21" s="18" t="e">
        <f>#REF!+D34+D47+#REF!+#REF!+#REF!+#REF!+#REF!</f>
        <v>#REF!</v>
      </c>
      <c r="E21" s="25" t="e">
        <f>#REF!+E34+E47+#REF!+#REF!+#REF!+#REF!+#REF!</f>
        <v>#REF!</v>
      </c>
      <c r="F21" s="30">
        <f>F22+F25+F28+F30+F34+F47</f>
        <v>0</v>
      </c>
      <c r="G21" s="30">
        <f>G22+G25+G28+G30+G34+G47</f>
        <v>0</v>
      </c>
      <c r="H21" s="30">
        <f>H22+H25+H28+H30+H34+H47</f>
        <v>2084</v>
      </c>
      <c r="I21" s="30">
        <f>I22+I25+I28+I30+I34+I47</f>
        <v>2084</v>
      </c>
    </row>
    <row r="22" spans="1:9" ht="30.75" thickBot="1">
      <c r="A22" s="96"/>
      <c r="B22" s="36" t="s">
        <v>108</v>
      </c>
      <c r="C22" s="33"/>
      <c r="D22" s="18"/>
      <c r="E22" s="25"/>
      <c r="F22" s="30">
        <f>F23</f>
        <v>0</v>
      </c>
      <c r="G22" s="30">
        <f>G23</f>
        <v>0</v>
      </c>
      <c r="H22" s="30">
        <f>H23</f>
        <v>2084</v>
      </c>
      <c r="I22" s="30">
        <f>I23</f>
        <v>2084</v>
      </c>
    </row>
    <row r="23" spans="1:9" ht="48" thickBot="1">
      <c r="A23" s="95" t="s">
        <v>55</v>
      </c>
      <c r="B23" s="212" t="s">
        <v>133</v>
      </c>
      <c r="C23" s="70"/>
      <c r="D23" s="62"/>
      <c r="E23" s="79"/>
      <c r="F23" s="187">
        <v>0</v>
      </c>
      <c r="G23" s="187">
        <v>0</v>
      </c>
      <c r="H23" s="187">
        <v>2084</v>
      </c>
      <c r="I23" s="187">
        <v>2084</v>
      </c>
    </row>
    <row r="24" spans="1:9" ht="15.75" hidden="1">
      <c r="A24" s="37"/>
      <c r="B24" s="46"/>
      <c r="C24" s="29"/>
      <c r="D24" s="24"/>
      <c r="E24" s="28"/>
      <c r="F24" s="47"/>
      <c r="G24" s="47"/>
      <c r="H24" s="47"/>
      <c r="I24" s="47"/>
    </row>
    <row r="25" spans="1:9" ht="15.75" hidden="1">
      <c r="A25" s="37"/>
      <c r="B25" s="46"/>
      <c r="C25" s="29"/>
      <c r="D25" s="24"/>
      <c r="E25" s="28"/>
      <c r="F25" s="102"/>
      <c r="G25" s="48"/>
      <c r="H25" s="48"/>
      <c r="I25" s="48"/>
    </row>
    <row r="26" spans="1:9" ht="15.75" hidden="1">
      <c r="A26" s="37"/>
      <c r="B26" s="46"/>
      <c r="C26" s="29"/>
      <c r="D26" s="24"/>
      <c r="E26" s="28"/>
      <c r="F26" s="102"/>
      <c r="G26" s="48"/>
      <c r="H26" s="48"/>
      <c r="I26" s="48"/>
    </row>
    <row r="27" spans="1:9" ht="15.75" hidden="1">
      <c r="A27" s="37"/>
      <c r="B27" s="46"/>
      <c r="C27" s="29"/>
      <c r="D27" s="24"/>
      <c r="E27" s="28"/>
      <c r="F27" s="102"/>
      <c r="G27" s="48"/>
      <c r="H27" s="48"/>
      <c r="I27" s="48"/>
    </row>
    <row r="28" spans="1:9" ht="15.75" hidden="1">
      <c r="A28" s="37"/>
      <c r="B28" s="46"/>
      <c r="C28" s="29"/>
      <c r="D28" s="24"/>
      <c r="E28" s="28"/>
      <c r="F28" s="102"/>
      <c r="G28" s="48"/>
      <c r="H28" s="48"/>
      <c r="I28" s="48"/>
    </row>
    <row r="29" spans="1:9" ht="15.75" hidden="1">
      <c r="A29" s="37"/>
      <c r="B29" s="46"/>
      <c r="C29" s="29"/>
      <c r="D29" s="24"/>
      <c r="E29" s="28"/>
      <c r="F29" s="102"/>
      <c r="G29" s="48"/>
      <c r="H29" s="48"/>
      <c r="I29" s="48"/>
    </row>
    <row r="30" spans="1:9" ht="15.75" hidden="1">
      <c r="A30" s="37"/>
      <c r="B30" s="46"/>
      <c r="C30" s="29"/>
      <c r="D30" s="24"/>
      <c r="E30" s="28"/>
      <c r="F30" s="102"/>
      <c r="G30" s="48"/>
      <c r="H30" s="48"/>
      <c r="I30" s="48"/>
    </row>
    <row r="31" spans="1:9" ht="16.5" hidden="1" thickBot="1">
      <c r="A31" s="37"/>
      <c r="B31" s="46"/>
      <c r="C31" s="38"/>
      <c r="D31" s="39"/>
      <c r="E31" s="40"/>
      <c r="F31" s="103"/>
      <c r="G31" s="85"/>
      <c r="H31" s="85"/>
      <c r="I31" s="85"/>
    </row>
    <row r="32" spans="1:9" ht="15.75" hidden="1" thickBot="1">
      <c r="A32" s="96"/>
      <c r="B32" s="36" t="s">
        <v>7</v>
      </c>
      <c r="C32" s="33"/>
      <c r="D32" s="18"/>
      <c r="E32" s="25"/>
      <c r="F32" s="30">
        <f>F33+F35</f>
        <v>0</v>
      </c>
      <c r="G32" s="30">
        <f>G33+G35</f>
        <v>0</v>
      </c>
      <c r="H32" s="30">
        <f>H33+H35</f>
        <v>0</v>
      </c>
      <c r="I32" s="30">
        <f>I33+I35</f>
        <v>0</v>
      </c>
    </row>
    <row r="33" spans="1:9" ht="15.75" hidden="1" thickBot="1">
      <c r="A33" s="96"/>
      <c r="B33" s="36" t="s">
        <v>13</v>
      </c>
      <c r="C33" s="33"/>
      <c r="D33" s="18"/>
      <c r="E33" s="25"/>
      <c r="F33" s="30">
        <v>0</v>
      </c>
      <c r="G33" s="30"/>
      <c r="H33" s="30">
        <v>0</v>
      </c>
      <c r="I33" s="30">
        <f>I34</f>
        <v>0</v>
      </c>
    </row>
    <row r="34" spans="1:9" ht="32.25" hidden="1" thickBot="1">
      <c r="A34" s="97">
        <v>14</v>
      </c>
      <c r="B34" s="74" t="s">
        <v>19</v>
      </c>
      <c r="C34" s="71"/>
      <c r="D34" s="64"/>
      <c r="E34" s="80"/>
      <c r="F34" s="86">
        <v>0</v>
      </c>
      <c r="G34" s="86">
        <v>0</v>
      </c>
      <c r="H34" s="86">
        <v>0</v>
      </c>
      <c r="I34" s="86"/>
    </row>
    <row r="35" spans="1:9" ht="15.75" hidden="1" thickBot="1">
      <c r="A35" s="96"/>
      <c r="B35" s="36" t="s">
        <v>11</v>
      </c>
      <c r="C35" s="33"/>
      <c r="D35" s="18"/>
      <c r="E35" s="25"/>
      <c r="F35" s="30">
        <v>0</v>
      </c>
      <c r="G35" s="30">
        <f>G36</f>
        <v>0</v>
      </c>
      <c r="H35" s="30">
        <f>H36</f>
        <v>0</v>
      </c>
      <c r="I35" s="30">
        <f>I36</f>
        <v>0</v>
      </c>
    </row>
    <row r="36" spans="1:9" ht="48" hidden="1" thickBot="1">
      <c r="A36" s="95">
        <v>15</v>
      </c>
      <c r="B36" s="75" t="s">
        <v>20</v>
      </c>
      <c r="C36" s="70"/>
      <c r="D36" s="62"/>
      <c r="E36" s="79"/>
      <c r="F36" s="87">
        <v>0</v>
      </c>
      <c r="G36" s="87">
        <v>0</v>
      </c>
      <c r="H36" s="87">
        <v>0</v>
      </c>
      <c r="I36" s="87"/>
    </row>
    <row r="37" spans="1:9" ht="15.75" hidden="1" thickBot="1">
      <c r="A37" s="96"/>
      <c r="B37" s="36" t="s">
        <v>43</v>
      </c>
      <c r="C37" s="33" t="e">
        <f>#REF!+C55+C71+#REF!+#REF!+#REF!+#REF!+#REF!</f>
        <v>#REF!</v>
      </c>
      <c r="D37" s="18" t="e">
        <f>#REF!+D55+D71+#REF!+#REF!+#REF!+#REF!+#REF!</f>
        <v>#REF!</v>
      </c>
      <c r="E37" s="25" t="e">
        <f>#REF!+E55+E71+#REF!+#REF!+#REF!+#REF!+#REF!</f>
        <v>#REF!</v>
      </c>
      <c r="F37" s="30">
        <f aca="true" t="shared" si="1" ref="F37:I38">F38</f>
        <v>0</v>
      </c>
      <c r="G37" s="30">
        <f t="shared" si="1"/>
        <v>0</v>
      </c>
      <c r="H37" s="30">
        <f t="shared" si="1"/>
        <v>0</v>
      </c>
      <c r="I37" s="30">
        <f t="shared" si="1"/>
        <v>0</v>
      </c>
    </row>
    <row r="38" spans="1:9" ht="15.75" hidden="1" thickBot="1">
      <c r="A38" s="99"/>
      <c r="B38" s="36" t="s">
        <v>11</v>
      </c>
      <c r="C38" s="52" t="e">
        <f>#REF!</f>
        <v>#REF!</v>
      </c>
      <c r="D38" s="22" t="e">
        <f>#REF!</f>
        <v>#REF!</v>
      </c>
      <c r="E38" s="58" t="e">
        <f>#REF!</f>
        <v>#REF!</v>
      </c>
      <c r="F38" s="60">
        <f t="shared" si="1"/>
        <v>0</v>
      </c>
      <c r="G38" s="60">
        <f t="shared" si="1"/>
        <v>0</v>
      </c>
      <c r="H38" s="60">
        <f t="shared" si="1"/>
        <v>0</v>
      </c>
      <c r="I38" s="60">
        <f t="shared" si="1"/>
        <v>0</v>
      </c>
    </row>
    <row r="39" spans="1:9" ht="16.5" hidden="1" thickBot="1">
      <c r="A39" s="109">
        <v>9</v>
      </c>
      <c r="B39" s="183" t="s">
        <v>44</v>
      </c>
      <c r="C39" s="180"/>
      <c r="D39" s="181"/>
      <c r="E39" s="182"/>
      <c r="F39" s="158">
        <v>0</v>
      </c>
      <c r="G39" s="163">
        <v>0</v>
      </c>
      <c r="H39" s="88">
        <v>0</v>
      </c>
      <c r="I39" s="151">
        <v>0</v>
      </c>
    </row>
    <row r="40" spans="1:9" ht="15.75" thickBot="1">
      <c r="A40" s="96"/>
      <c r="B40" s="36" t="s">
        <v>102</v>
      </c>
      <c r="C40" s="33" t="e">
        <f>#REF!+C88+C99+#REF!+#REF!+#REF!+#REF!+#REF!</f>
        <v>#REF!</v>
      </c>
      <c r="D40" s="18" t="e">
        <f>#REF!+D88+D99+#REF!+#REF!+#REF!+#REF!+#REF!</f>
        <v>#REF!</v>
      </c>
      <c r="E40" s="25" t="e">
        <f>#REF!+E88+E99+#REF!+#REF!+#REF!+#REF!+#REF!</f>
        <v>#REF!</v>
      </c>
      <c r="F40" s="30">
        <f>F41</f>
        <v>0</v>
      </c>
      <c r="G40" s="30">
        <f>G41</f>
        <v>0</v>
      </c>
      <c r="H40" s="30">
        <f>H41</f>
        <v>27072</v>
      </c>
      <c r="I40" s="30">
        <f>I41</f>
        <v>0</v>
      </c>
    </row>
    <row r="41" spans="1:9" ht="15.75" thickBot="1">
      <c r="A41" s="109"/>
      <c r="B41" s="179" t="s">
        <v>100</v>
      </c>
      <c r="C41" s="180"/>
      <c r="D41" s="181"/>
      <c r="E41" s="182"/>
      <c r="F41" s="110">
        <f>F42</f>
        <v>0</v>
      </c>
      <c r="G41" s="110">
        <f>G43</f>
        <v>0</v>
      </c>
      <c r="H41" s="110">
        <f>H42</f>
        <v>27072</v>
      </c>
      <c r="I41" s="110">
        <f>I42</f>
        <v>0</v>
      </c>
    </row>
    <row r="42" spans="1:9" ht="16.5" thickBot="1">
      <c r="A42" s="109" t="s">
        <v>56</v>
      </c>
      <c r="B42" s="183" t="s">
        <v>101</v>
      </c>
      <c r="C42" s="180"/>
      <c r="D42" s="181"/>
      <c r="E42" s="182"/>
      <c r="F42" s="158">
        <v>0</v>
      </c>
      <c r="G42" s="163">
        <v>0</v>
      </c>
      <c r="H42" s="88">
        <v>27072</v>
      </c>
      <c r="I42" s="151">
        <v>0</v>
      </c>
    </row>
    <row r="43" spans="1:9" ht="15.75" customHeight="1" thickBot="1">
      <c r="A43" s="98"/>
      <c r="B43" s="54" t="s">
        <v>2</v>
      </c>
      <c r="C43" s="50" t="e">
        <f>C8+#REF!</f>
        <v>#REF!</v>
      </c>
      <c r="D43" s="20" t="e">
        <f>D8+#REF!</f>
        <v>#REF!</v>
      </c>
      <c r="E43" s="56" t="e">
        <f>E8+#REF!</f>
        <v>#REF!</v>
      </c>
      <c r="F43" s="59">
        <f>F8+F21+F40</f>
        <v>215640</v>
      </c>
      <c r="G43" s="59">
        <f>G8+G32</f>
        <v>0</v>
      </c>
      <c r="H43" s="59">
        <f>H8+H21+H40</f>
        <v>265450</v>
      </c>
      <c r="I43" s="59">
        <f>I8+I21+I40</f>
        <v>56610</v>
      </c>
    </row>
    <row r="44" spans="1:9" ht="15" customHeight="1" thickBot="1">
      <c r="A44" s="96"/>
      <c r="B44" s="36" t="s">
        <v>3</v>
      </c>
      <c r="C44" s="51"/>
      <c r="D44" s="21"/>
      <c r="E44" s="57"/>
      <c r="F44" s="45"/>
      <c r="G44" s="45"/>
      <c r="H44" s="45"/>
      <c r="I44" s="45"/>
    </row>
    <row r="45" spans="1:9" ht="15" customHeight="1" thickBot="1">
      <c r="A45" s="96"/>
      <c r="B45" s="36" t="s">
        <v>99</v>
      </c>
      <c r="C45" s="33" t="e">
        <f>C46+C58+#REF!+#REF!</f>
        <v>#REF!</v>
      </c>
      <c r="D45" s="18" t="e">
        <f>D46+D58+#REF!+#REF!</f>
        <v>#REF!</v>
      </c>
      <c r="E45" s="25" t="e">
        <f>E46+E58+#REF!+#REF!</f>
        <v>#REF!</v>
      </c>
      <c r="F45" s="30">
        <f>F46+F54+F58+F60+F72</f>
        <v>346514</v>
      </c>
      <c r="G45" s="30">
        <f>G46+G54+G58+G60+G72</f>
        <v>6000</v>
      </c>
      <c r="H45" s="30">
        <f>H46+H54+H58+H60+H72</f>
        <v>286988</v>
      </c>
      <c r="I45" s="30">
        <f>I46+I54+I58+I60+I72</f>
        <v>286988</v>
      </c>
    </row>
    <row r="46" spans="1:9" ht="14.25" customHeight="1" hidden="1" thickBot="1">
      <c r="A46" s="96"/>
      <c r="B46" s="36"/>
      <c r="C46" s="33">
        <f>SUM(C53:C53)</f>
        <v>30000</v>
      </c>
      <c r="D46" s="18">
        <f>SUM(D53:D53)</f>
        <v>0</v>
      </c>
      <c r="E46" s="25">
        <f>SUM(E53:E53)</f>
        <v>0</v>
      </c>
      <c r="F46" s="30"/>
      <c r="G46" s="108"/>
      <c r="H46" s="108"/>
      <c r="I46" s="108"/>
    </row>
    <row r="47" spans="1:9" ht="14.25" customHeight="1" hidden="1" thickBot="1">
      <c r="A47" s="97"/>
      <c r="B47" s="23"/>
      <c r="C47" s="71"/>
      <c r="D47" s="64"/>
      <c r="E47" s="80"/>
      <c r="F47" s="158"/>
      <c r="G47" s="160"/>
      <c r="H47" s="160"/>
      <c r="I47" s="160"/>
    </row>
    <row r="48" spans="1:9" ht="14.25" customHeight="1" hidden="1">
      <c r="A48" s="97">
        <v>17</v>
      </c>
      <c r="B48" s="23" t="s">
        <v>15</v>
      </c>
      <c r="C48" s="71"/>
      <c r="D48" s="64"/>
      <c r="E48" s="80"/>
      <c r="F48" s="158">
        <v>0</v>
      </c>
      <c r="G48" s="48">
        <v>0</v>
      </c>
      <c r="H48" s="48">
        <v>0</v>
      </c>
      <c r="I48" s="48"/>
    </row>
    <row r="49" spans="1:9" ht="14.25" customHeight="1" hidden="1">
      <c r="A49" s="97">
        <v>18</v>
      </c>
      <c r="B49" s="23" t="s">
        <v>16</v>
      </c>
      <c r="C49" s="71"/>
      <c r="D49" s="64"/>
      <c r="E49" s="80"/>
      <c r="F49" s="158">
        <v>0</v>
      </c>
      <c r="G49" s="48">
        <v>0</v>
      </c>
      <c r="H49" s="48">
        <v>0</v>
      </c>
      <c r="I49" s="48"/>
    </row>
    <row r="50" spans="1:9" ht="14.25" customHeight="1" hidden="1" thickBot="1">
      <c r="A50" s="97">
        <v>19</v>
      </c>
      <c r="B50" s="23" t="s">
        <v>17</v>
      </c>
      <c r="C50" s="71"/>
      <c r="D50" s="64"/>
      <c r="E50" s="80"/>
      <c r="F50" s="158">
        <v>0</v>
      </c>
      <c r="G50" s="48">
        <v>0</v>
      </c>
      <c r="H50" s="48">
        <v>0</v>
      </c>
      <c r="I50" s="48"/>
    </row>
    <row r="51" spans="1:9" s="4" customFormat="1" ht="93.75" customHeight="1" hidden="1" thickBot="1">
      <c r="A51" s="92" t="s">
        <v>0</v>
      </c>
      <c r="B51" s="43" t="s">
        <v>1</v>
      </c>
      <c r="C51" s="67" t="s">
        <v>5</v>
      </c>
      <c r="D51" s="16" t="s">
        <v>4</v>
      </c>
      <c r="E51" s="41" t="s">
        <v>6</v>
      </c>
      <c r="F51" s="152" t="s">
        <v>27</v>
      </c>
      <c r="G51" s="152" t="s">
        <v>33</v>
      </c>
      <c r="H51" s="152" t="s">
        <v>32</v>
      </c>
      <c r="I51" s="152" t="s">
        <v>28</v>
      </c>
    </row>
    <row r="52" spans="1:9" ht="14.25" customHeight="1" hidden="1">
      <c r="A52" s="97">
        <v>20</v>
      </c>
      <c r="B52" s="23" t="s">
        <v>41</v>
      </c>
      <c r="C52" s="71"/>
      <c r="D52" s="64"/>
      <c r="E52" s="80"/>
      <c r="F52" s="158">
        <v>0</v>
      </c>
      <c r="G52" s="48">
        <v>0</v>
      </c>
      <c r="H52" s="48">
        <v>0</v>
      </c>
      <c r="I52" s="48"/>
    </row>
    <row r="53" spans="1:9" ht="32.25" hidden="1" thickBot="1">
      <c r="A53" s="109">
        <v>21</v>
      </c>
      <c r="B53" s="154" t="s">
        <v>22</v>
      </c>
      <c r="C53" s="155">
        <v>30000</v>
      </c>
      <c r="D53" s="156">
        <v>0</v>
      </c>
      <c r="E53" s="157">
        <v>0</v>
      </c>
      <c r="F53" s="159">
        <v>0</v>
      </c>
      <c r="G53" s="161">
        <v>0</v>
      </c>
      <c r="H53" s="161">
        <v>0</v>
      </c>
      <c r="I53" s="161">
        <v>0</v>
      </c>
    </row>
    <row r="54" spans="1:9" ht="15.75" thickBot="1">
      <c r="A54" s="96"/>
      <c r="B54" s="36" t="s">
        <v>90</v>
      </c>
      <c r="C54" s="33" t="e">
        <f>SUM(#REF!)</f>
        <v>#REF!</v>
      </c>
      <c r="D54" s="18" t="e">
        <f>SUM(#REF!)</f>
        <v>#REF!</v>
      </c>
      <c r="E54" s="25" t="e">
        <f>SUM(#REF!)</f>
        <v>#REF!</v>
      </c>
      <c r="F54" s="30">
        <f>F55</f>
        <v>70000</v>
      </c>
      <c r="G54" s="30">
        <f>G55</f>
        <v>0</v>
      </c>
      <c r="H54" s="30">
        <f>H55</f>
        <v>61294</v>
      </c>
      <c r="I54" s="30">
        <f>I55</f>
        <v>61294</v>
      </c>
    </row>
    <row r="55" spans="1:9" ht="22.5" customHeight="1" thickBot="1">
      <c r="A55" s="96" t="s">
        <v>57</v>
      </c>
      <c r="B55" s="174" t="s">
        <v>122</v>
      </c>
      <c r="C55" s="33"/>
      <c r="D55" s="18"/>
      <c r="E55" s="25"/>
      <c r="F55" s="175">
        <v>70000</v>
      </c>
      <c r="G55" s="160">
        <v>0</v>
      </c>
      <c r="H55" s="160">
        <v>61294</v>
      </c>
      <c r="I55" s="160">
        <v>61294</v>
      </c>
    </row>
    <row r="56" spans="1:9" ht="16.5" hidden="1" thickBot="1">
      <c r="A56" s="96"/>
      <c r="B56" s="174"/>
      <c r="C56" s="33"/>
      <c r="D56" s="18"/>
      <c r="E56" s="25"/>
      <c r="F56" s="173"/>
      <c r="G56" s="117"/>
      <c r="H56" s="176"/>
      <c r="I56" s="117"/>
    </row>
    <row r="57" spans="1:9" ht="60.75" thickBot="1">
      <c r="A57" s="92" t="s">
        <v>0</v>
      </c>
      <c r="B57" s="43" t="s">
        <v>1</v>
      </c>
      <c r="C57" s="67" t="s">
        <v>5</v>
      </c>
      <c r="D57" s="16" t="s">
        <v>4</v>
      </c>
      <c r="E57" s="41" t="s">
        <v>6</v>
      </c>
      <c r="F57" s="152" t="s">
        <v>46</v>
      </c>
      <c r="G57" s="152" t="s">
        <v>130</v>
      </c>
      <c r="H57" s="152" t="s">
        <v>138</v>
      </c>
      <c r="I57" s="152" t="s">
        <v>139</v>
      </c>
    </row>
    <row r="58" spans="1:9" ht="17.25" customHeight="1" thickBot="1">
      <c r="A58" s="96"/>
      <c r="B58" s="36" t="s">
        <v>121</v>
      </c>
      <c r="C58" s="33" t="e">
        <f>SUM(#REF!)</f>
        <v>#REF!</v>
      </c>
      <c r="D58" s="18" t="e">
        <f>SUM(#REF!)</f>
        <v>#REF!</v>
      </c>
      <c r="E58" s="25" t="e">
        <f>SUM(#REF!)</f>
        <v>#REF!</v>
      </c>
      <c r="F58" s="30">
        <f>F59</f>
        <v>60000</v>
      </c>
      <c r="G58" s="30">
        <f>G59</f>
        <v>0</v>
      </c>
      <c r="H58" s="30">
        <f>H59</f>
        <v>0</v>
      </c>
      <c r="I58" s="30">
        <f>I59</f>
        <v>0</v>
      </c>
    </row>
    <row r="59" spans="1:9" ht="18" customHeight="1" thickBot="1">
      <c r="A59" s="217" t="s">
        <v>58</v>
      </c>
      <c r="B59" s="212" t="s">
        <v>120</v>
      </c>
      <c r="C59" s="218"/>
      <c r="D59" s="219"/>
      <c r="E59" s="220"/>
      <c r="F59" s="221">
        <v>60000</v>
      </c>
      <c r="G59" s="222">
        <v>0</v>
      </c>
      <c r="H59" s="223">
        <v>0</v>
      </c>
      <c r="I59" s="222">
        <v>0</v>
      </c>
    </row>
    <row r="60" spans="1:9" ht="14.25" customHeight="1" thickBot="1">
      <c r="A60" s="96"/>
      <c r="B60" s="36" t="s">
        <v>100</v>
      </c>
      <c r="C60" s="33" t="e">
        <f>#REF!+#REF!+#REF!</f>
        <v>#REF!</v>
      </c>
      <c r="D60" s="18" t="e">
        <f>#REF!+#REF!+#REF!</f>
        <v>#REF!</v>
      </c>
      <c r="E60" s="25" t="e">
        <f>#REF!+#REF!+#REF!</f>
        <v>#REF!</v>
      </c>
      <c r="F60" s="30">
        <f>F61+F62+F64+F69+F68+F77+F78</f>
        <v>216514</v>
      </c>
      <c r="G60" s="30">
        <f>G61+G62+G64+G69+G68+G77+G78</f>
        <v>6000</v>
      </c>
      <c r="H60" s="30">
        <f>H61+H62+H64+H69+H68+H77+H78</f>
        <v>225694</v>
      </c>
      <c r="I60" s="30">
        <f>I61+I62+I68+I77+I78</f>
        <v>225694</v>
      </c>
    </row>
    <row r="61" spans="1:9" ht="162.75" customHeight="1">
      <c r="A61" s="95" t="s">
        <v>59</v>
      </c>
      <c r="B61" s="46" t="s">
        <v>119</v>
      </c>
      <c r="C61" s="70"/>
      <c r="D61" s="62"/>
      <c r="E61" s="79"/>
      <c r="F61" s="167">
        <v>209724</v>
      </c>
      <c r="G61" s="168">
        <v>0</v>
      </c>
      <c r="H61" s="169">
        <v>209724</v>
      </c>
      <c r="I61" s="170">
        <v>209724</v>
      </c>
    </row>
    <row r="62" spans="1:9" ht="156.75" customHeight="1" thickBot="1">
      <c r="A62" s="95" t="s">
        <v>60</v>
      </c>
      <c r="B62" s="46" t="s">
        <v>118</v>
      </c>
      <c r="C62" s="71"/>
      <c r="D62" s="64"/>
      <c r="E62" s="80"/>
      <c r="F62" s="167">
        <v>6790</v>
      </c>
      <c r="G62" s="168">
        <v>0</v>
      </c>
      <c r="H62" s="169">
        <v>6790</v>
      </c>
      <c r="I62" s="170">
        <v>6790</v>
      </c>
    </row>
    <row r="63" spans="1:9" ht="63" customHeight="1" hidden="1" thickBot="1">
      <c r="A63" s="92" t="s">
        <v>0</v>
      </c>
      <c r="B63" s="43" t="s">
        <v>1</v>
      </c>
      <c r="C63" s="67" t="s">
        <v>5</v>
      </c>
      <c r="D63" s="16" t="s">
        <v>4</v>
      </c>
      <c r="E63" s="41" t="s">
        <v>6</v>
      </c>
      <c r="F63" s="152" t="s">
        <v>46</v>
      </c>
      <c r="G63" s="152" t="s">
        <v>86</v>
      </c>
      <c r="H63" s="152" t="s">
        <v>87</v>
      </c>
      <c r="I63" s="152" t="s">
        <v>88</v>
      </c>
    </row>
    <row r="64" spans="1:9" ht="132.75" customHeight="1" hidden="1" thickBot="1">
      <c r="A64" s="97" t="s">
        <v>57</v>
      </c>
      <c r="B64" s="210" t="s">
        <v>117</v>
      </c>
      <c r="C64" s="71"/>
      <c r="D64" s="64"/>
      <c r="E64" s="80"/>
      <c r="F64" s="173">
        <v>0</v>
      </c>
      <c r="G64" s="188">
        <v>0</v>
      </c>
      <c r="H64" s="89">
        <v>0</v>
      </c>
      <c r="I64" s="170">
        <v>0</v>
      </c>
    </row>
    <row r="65" spans="1:9" ht="60.75" hidden="1" thickBot="1">
      <c r="A65" s="92" t="s">
        <v>0</v>
      </c>
      <c r="B65" s="43" t="s">
        <v>1</v>
      </c>
      <c r="C65" s="67" t="s">
        <v>5</v>
      </c>
      <c r="D65" s="16" t="s">
        <v>4</v>
      </c>
      <c r="E65" s="41" t="s">
        <v>6</v>
      </c>
      <c r="F65" s="152" t="s">
        <v>37</v>
      </c>
      <c r="G65" s="152" t="s">
        <v>45</v>
      </c>
      <c r="H65" s="152" t="s">
        <v>38</v>
      </c>
      <c r="I65" s="152" t="s">
        <v>39</v>
      </c>
    </row>
    <row r="66" spans="1:9" ht="15.75" hidden="1">
      <c r="A66" s="95"/>
      <c r="B66" s="46"/>
      <c r="C66" s="29"/>
      <c r="D66" s="24"/>
      <c r="E66" s="28"/>
      <c r="F66" s="158"/>
      <c r="G66" s="163"/>
      <c r="H66" s="88"/>
      <c r="I66" s="151"/>
    </row>
    <row r="67" spans="1:9" ht="60.75" hidden="1" thickBot="1">
      <c r="A67" s="92" t="s">
        <v>0</v>
      </c>
      <c r="B67" s="43" t="s">
        <v>1</v>
      </c>
      <c r="C67" s="67" t="s">
        <v>5</v>
      </c>
      <c r="D67" s="16" t="s">
        <v>4</v>
      </c>
      <c r="E67" s="41" t="s">
        <v>6</v>
      </c>
      <c r="F67" s="152" t="s">
        <v>37</v>
      </c>
      <c r="G67" s="152" t="s">
        <v>40</v>
      </c>
      <c r="H67" s="152" t="s">
        <v>38</v>
      </c>
      <c r="I67" s="152" t="s">
        <v>39</v>
      </c>
    </row>
    <row r="68" spans="1:9" ht="63.75" thickBot="1">
      <c r="A68" s="207" t="s">
        <v>61</v>
      </c>
      <c r="B68" s="208" t="s">
        <v>77</v>
      </c>
      <c r="C68" s="204"/>
      <c r="D68" s="205"/>
      <c r="E68" s="206"/>
      <c r="F68" s="163">
        <v>0</v>
      </c>
      <c r="G68" s="163">
        <v>0</v>
      </c>
      <c r="H68" s="88">
        <v>3180</v>
      </c>
      <c r="I68" s="170">
        <v>3180</v>
      </c>
    </row>
    <row r="69" spans="1:9" ht="34.5" customHeight="1" hidden="1" thickBot="1">
      <c r="A69" s="116" t="s">
        <v>59</v>
      </c>
      <c r="B69" s="211" t="s">
        <v>116</v>
      </c>
      <c r="C69" s="105"/>
      <c r="D69" s="106"/>
      <c r="E69" s="107"/>
      <c r="F69" s="158">
        <v>0</v>
      </c>
      <c r="G69" s="163">
        <v>0</v>
      </c>
      <c r="H69" s="88">
        <v>0</v>
      </c>
      <c r="I69" s="151">
        <v>0</v>
      </c>
    </row>
    <row r="70" spans="1:9" ht="141" customHeight="1" hidden="1" thickBot="1">
      <c r="A70" s="95">
        <v>16</v>
      </c>
      <c r="B70" s="46" t="s">
        <v>42</v>
      </c>
      <c r="C70" s="29"/>
      <c r="D70" s="24"/>
      <c r="E70" s="28"/>
      <c r="F70" s="162">
        <v>0</v>
      </c>
      <c r="G70" s="163">
        <v>0</v>
      </c>
      <c r="H70" s="88">
        <v>0</v>
      </c>
      <c r="I70" s="151">
        <v>0</v>
      </c>
    </row>
    <row r="71" spans="1:9" ht="16.5" hidden="1" thickBot="1">
      <c r="A71" s="95">
        <v>27</v>
      </c>
      <c r="B71" s="166" t="s">
        <v>31</v>
      </c>
      <c r="C71" s="38"/>
      <c r="D71" s="39"/>
      <c r="E71" s="40"/>
      <c r="F71" s="158">
        <v>0</v>
      </c>
      <c r="G71" s="164">
        <v>0</v>
      </c>
      <c r="H71" s="112">
        <v>0</v>
      </c>
      <c r="I71" s="165">
        <v>0</v>
      </c>
    </row>
    <row r="72" spans="1:9" s="3" customFormat="1" ht="30" customHeight="1" hidden="1" thickBot="1">
      <c r="A72" s="96"/>
      <c r="B72" s="36"/>
      <c r="C72" s="51"/>
      <c r="D72" s="21"/>
      <c r="E72" s="57"/>
      <c r="F72" s="45"/>
      <c r="G72" s="45"/>
      <c r="H72" s="45"/>
      <c r="I72" s="45"/>
    </row>
    <row r="73" spans="1:9" s="3" customFormat="1" ht="15.75" hidden="1" thickBot="1">
      <c r="A73" s="96"/>
      <c r="B73" s="36"/>
      <c r="C73" s="33" t="e">
        <f>SUM(#REF!)</f>
        <v>#REF!</v>
      </c>
      <c r="D73" s="18" t="e">
        <f>SUM(#REF!)</f>
        <v>#REF!</v>
      </c>
      <c r="E73" s="25" t="e">
        <f>SUM(#REF!)</f>
        <v>#REF!</v>
      </c>
      <c r="F73" s="30"/>
      <c r="G73" s="30"/>
      <c r="H73" s="30"/>
      <c r="I73" s="30"/>
    </row>
    <row r="74" spans="1:9" s="3" customFormat="1" ht="16.5" hidden="1" thickBot="1">
      <c r="A74" s="96"/>
      <c r="B74" s="174"/>
      <c r="C74" s="33"/>
      <c r="D74" s="18"/>
      <c r="E74" s="25"/>
      <c r="F74" s="158"/>
      <c r="G74" s="158"/>
      <c r="H74" s="88"/>
      <c r="I74" s="151"/>
    </row>
    <row r="75" spans="1:9" s="3" customFormat="1" ht="16.5" hidden="1" thickBot="1">
      <c r="A75" s="96"/>
      <c r="B75" s="174"/>
      <c r="C75" s="33"/>
      <c r="D75" s="18"/>
      <c r="E75" s="25"/>
      <c r="F75" s="173"/>
      <c r="G75" s="173"/>
      <c r="H75" s="89"/>
      <c r="I75" s="189"/>
    </row>
    <row r="76" spans="1:9" s="3" customFormat="1" ht="16.5" hidden="1" thickBot="1">
      <c r="A76" s="96"/>
      <c r="B76" s="174"/>
      <c r="C76" s="33"/>
      <c r="D76" s="18"/>
      <c r="E76" s="25"/>
      <c r="F76" s="158"/>
      <c r="G76" s="158"/>
      <c r="H76" s="88"/>
      <c r="I76" s="151"/>
    </row>
    <row r="77" spans="1:9" s="3" customFormat="1" ht="48" thickBot="1">
      <c r="A77" s="96" t="s">
        <v>62</v>
      </c>
      <c r="B77" s="174" t="s">
        <v>126</v>
      </c>
      <c r="C77" s="33"/>
      <c r="D77" s="18"/>
      <c r="E77" s="25"/>
      <c r="F77" s="163">
        <v>0</v>
      </c>
      <c r="G77" s="173">
        <v>2400</v>
      </c>
      <c r="H77" s="89">
        <v>2400</v>
      </c>
      <c r="I77" s="189">
        <v>2400</v>
      </c>
    </row>
    <row r="78" spans="1:9" s="3" customFormat="1" ht="16.5" thickBot="1">
      <c r="A78" s="96" t="s">
        <v>63</v>
      </c>
      <c r="B78" s="174" t="s">
        <v>127</v>
      </c>
      <c r="C78" s="33"/>
      <c r="D78" s="18"/>
      <c r="E78" s="25"/>
      <c r="F78" s="173">
        <v>0</v>
      </c>
      <c r="G78" s="163">
        <v>3600</v>
      </c>
      <c r="H78" s="163">
        <v>3600</v>
      </c>
      <c r="I78" s="48">
        <v>3600</v>
      </c>
    </row>
    <row r="79" spans="1:9" ht="18" customHeight="1" thickBot="1">
      <c r="A79" s="96"/>
      <c r="B79" s="36" t="s">
        <v>91</v>
      </c>
      <c r="C79" s="33" t="e">
        <f>#REF!+C94+C105+#REF!+#REF!+#REF!+#REF!+#REF!</f>
        <v>#REF!</v>
      </c>
      <c r="D79" s="18" t="e">
        <f>#REF!+D94+D105+#REF!+#REF!+#REF!+#REF!+#REF!</f>
        <v>#REF!</v>
      </c>
      <c r="E79" s="25" t="e">
        <f>#REF!+E94+E105+#REF!+#REF!+#REF!+#REF!+#REF!</f>
        <v>#REF!</v>
      </c>
      <c r="F79" s="30">
        <f>F80+F84+F87+F89+F94+F105</f>
        <v>431294</v>
      </c>
      <c r="G79" s="30">
        <f>G80+G84+G87+G89+G94+G105</f>
        <v>-7000</v>
      </c>
      <c r="H79" s="30">
        <f>H80+H84+H87+H89+H94+H105</f>
        <v>439764</v>
      </c>
      <c r="I79" s="30">
        <f>I80+I84+I87+I89+I94+I105</f>
        <v>379823</v>
      </c>
    </row>
    <row r="80" spans="1:9" ht="17.25" customHeight="1" thickBot="1">
      <c r="A80" s="116"/>
      <c r="B80" s="36" t="s">
        <v>115</v>
      </c>
      <c r="C80" s="105"/>
      <c r="D80" s="106"/>
      <c r="E80" s="107"/>
      <c r="F80" s="108">
        <f>F81+F82</f>
        <v>29600</v>
      </c>
      <c r="G80" s="108">
        <f>G81+G82</f>
        <v>3000</v>
      </c>
      <c r="H80" s="108">
        <f>H81+H82+H83</f>
        <v>39510</v>
      </c>
      <c r="I80" s="108">
        <f>I81+I82+I83</f>
        <v>38535</v>
      </c>
    </row>
    <row r="81" spans="1:9" ht="30.75" customHeight="1" thickBot="1">
      <c r="A81" s="116" t="s">
        <v>64</v>
      </c>
      <c r="B81" s="46" t="s">
        <v>114</v>
      </c>
      <c r="C81" s="105"/>
      <c r="D81" s="106"/>
      <c r="E81" s="107"/>
      <c r="F81" s="117">
        <v>29600</v>
      </c>
      <c r="G81" s="48">
        <v>3000</v>
      </c>
      <c r="H81" s="177">
        <v>30075</v>
      </c>
      <c r="I81" s="48">
        <v>30075</v>
      </c>
    </row>
    <row r="82" spans="1:9" ht="18.75" customHeight="1" thickBot="1">
      <c r="A82" s="116" t="s">
        <v>65</v>
      </c>
      <c r="B82" s="178" t="s">
        <v>113</v>
      </c>
      <c r="C82" s="105"/>
      <c r="D82" s="106"/>
      <c r="E82" s="107"/>
      <c r="F82" s="117">
        <v>0</v>
      </c>
      <c r="G82" s="86">
        <v>0</v>
      </c>
      <c r="H82" s="214">
        <v>4095</v>
      </c>
      <c r="I82" s="86">
        <v>3120</v>
      </c>
    </row>
    <row r="83" spans="1:9" ht="18.75" customHeight="1" thickBot="1">
      <c r="A83" s="116" t="s">
        <v>66</v>
      </c>
      <c r="B83" s="178" t="s">
        <v>140</v>
      </c>
      <c r="C83" s="105"/>
      <c r="D83" s="106"/>
      <c r="E83" s="107"/>
      <c r="F83" s="117">
        <v>0</v>
      </c>
      <c r="G83" s="86"/>
      <c r="H83" s="177">
        <v>5340</v>
      </c>
      <c r="I83" s="48">
        <v>5340</v>
      </c>
    </row>
    <row r="84" spans="1:9" ht="21" customHeight="1" thickBot="1">
      <c r="A84" s="116"/>
      <c r="B84" s="36" t="s">
        <v>90</v>
      </c>
      <c r="C84" s="105"/>
      <c r="D84" s="106"/>
      <c r="E84" s="107"/>
      <c r="F84" s="108">
        <f>F85+F86</f>
        <v>216653</v>
      </c>
      <c r="G84" s="108">
        <f>G85+G86</f>
        <v>-10000</v>
      </c>
      <c r="H84" s="108">
        <f>H85+H86</f>
        <v>217128</v>
      </c>
      <c r="I84" s="108">
        <f>I85+I86</f>
        <v>217125</v>
      </c>
    </row>
    <row r="85" spans="1:9" ht="48" customHeight="1" thickBot="1">
      <c r="A85" s="116" t="s">
        <v>76</v>
      </c>
      <c r="B85" s="178" t="s">
        <v>112</v>
      </c>
      <c r="C85" s="105"/>
      <c r="D85" s="106"/>
      <c r="E85" s="107"/>
      <c r="F85" s="48">
        <v>146653</v>
      </c>
      <c r="G85" s="150">
        <v>0</v>
      </c>
      <c r="H85" s="150">
        <v>157128</v>
      </c>
      <c r="I85" s="151">
        <v>157128</v>
      </c>
    </row>
    <row r="86" spans="1:9" ht="38.25" customHeight="1" thickBot="1">
      <c r="A86" s="116" t="s">
        <v>67</v>
      </c>
      <c r="B86" s="178" t="s">
        <v>111</v>
      </c>
      <c r="C86" s="105"/>
      <c r="D86" s="106"/>
      <c r="E86" s="107"/>
      <c r="F86" s="86">
        <v>70000</v>
      </c>
      <c r="G86" s="194">
        <v>-10000</v>
      </c>
      <c r="H86" s="194">
        <v>60000</v>
      </c>
      <c r="I86" s="189">
        <v>59997</v>
      </c>
    </row>
    <row r="87" spans="1:9" ht="19.5" customHeight="1" thickBot="1">
      <c r="A87" s="116"/>
      <c r="B87" s="36" t="s">
        <v>110</v>
      </c>
      <c r="C87" s="105"/>
      <c r="D87" s="106"/>
      <c r="E87" s="107"/>
      <c r="F87" s="108">
        <f>F88</f>
        <v>28000</v>
      </c>
      <c r="G87" s="108">
        <f>G88</f>
        <v>0</v>
      </c>
      <c r="H87" s="108">
        <f>H88</f>
        <v>28000</v>
      </c>
      <c r="I87" s="108">
        <f>I88</f>
        <v>24343</v>
      </c>
    </row>
    <row r="88" spans="1:9" ht="19.5" customHeight="1" thickBot="1">
      <c r="A88" s="116" t="s">
        <v>68</v>
      </c>
      <c r="B88" s="178" t="s">
        <v>109</v>
      </c>
      <c r="C88" s="105"/>
      <c r="D88" s="106"/>
      <c r="E88" s="107"/>
      <c r="F88" s="158">
        <v>28000</v>
      </c>
      <c r="G88" s="163">
        <v>0</v>
      </c>
      <c r="H88" s="88">
        <v>28000</v>
      </c>
      <c r="I88" s="151">
        <v>24343</v>
      </c>
    </row>
    <row r="89" spans="1:9" ht="27" customHeight="1" thickBot="1">
      <c r="A89" s="116"/>
      <c r="B89" s="36" t="s">
        <v>108</v>
      </c>
      <c r="C89" s="105"/>
      <c r="D89" s="106"/>
      <c r="E89" s="107"/>
      <c r="F89" s="108">
        <f>F90+F91+F92</f>
        <v>4000</v>
      </c>
      <c r="G89" s="108">
        <f>G90+G91+G92</f>
        <v>0</v>
      </c>
      <c r="H89" s="108">
        <f>H90+H92+H91</f>
        <v>4000</v>
      </c>
      <c r="I89" s="108">
        <f>I90+I91+I92</f>
        <v>3834</v>
      </c>
    </row>
    <row r="90" spans="1:9" ht="31.5" customHeight="1" thickBot="1">
      <c r="A90" s="116" t="s">
        <v>69</v>
      </c>
      <c r="B90" s="178" t="s">
        <v>107</v>
      </c>
      <c r="C90" s="105"/>
      <c r="D90" s="106"/>
      <c r="E90" s="107"/>
      <c r="F90" s="158">
        <v>4000</v>
      </c>
      <c r="G90" s="163">
        <v>0</v>
      </c>
      <c r="H90" s="88">
        <v>4000</v>
      </c>
      <c r="I90" s="151">
        <v>3834</v>
      </c>
    </row>
    <row r="91" spans="1:9" ht="21.75" customHeight="1" hidden="1" thickBot="1">
      <c r="A91" s="116"/>
      <c r="B91" s="178"/>
      <c r="C91" s="105"/>
      <c r="D91" s="106"/>
      <c r="E91" s="107"/>
      <c r="F91" s="158"/>
      <c r="G91" s="163"/>
      <c r="H91" s="88"/>
      <c r="I91" s="151"/>
    </row>
    <row r="92" spans="1:9" ht="1.5" customHeight="1" thickBot="1">
      <c r="A92" s="116"/>
      <c r="B92" s="178"/>
      <c r="C92" s="105"/>
      <c r="D92" s="106"/>
      <c r="E92" s="107"/>
      <c r="F92" s="158"/>
      <c r="G92" s="163"/>
      <c r="H92" s="88"/>
      <c r="I92" s="151"/>
    </row>
    <row r="93" spans="1:9" ht="47.25" customHeight="1" thickBot="1">
      <c r="A93" s="92" t="s">
        <v>0</v>
      </c>
      <c r="B93" s="43" t="s">
        <v>1</v>
      </c>
      <c r="C93" s="67" t="s">
        <v>5</v>
      </c>
      <c r="D93" s="16" t="s">
        <v>4</v>
      </c>
      <c r="E93" s="41" t="s">
        <v>6</v>
      </c>
      <c r="F93" s="152" t="s">
        <v>46</v>
      </c>
      <c r="G93" s="152" t="s">
        <v>137</v>
      </c>
      <c r="H93" s="152" t="s">
        <v>138</v>
      </c>
      <c r="I93" s="152" t="s">
        <v>139</v>
      </c>
    </row>
    <row r="94" spans="1:9" s="3" customFormat="1" ht="18.75" customHeight="1" thickBot="1">
      <c r="A94" s="99"/>
      <c r="B94" s="36" t="s">
        <v>100</v>
      </c>
      <c r="C94" s="52" t="e">
        <f>#REF!</f>
        <v>#REF!</v>
      </c>
      <c r="D94" s="22" t="e">
        <f>#REF!</f>
        <v>#REF!</v>
      </c>
      <c r="E94" s="58" t="e">
        <f>#REF!</f>
        <v>#REF!</v>
      </c>
      <c r="F94" s="60">
        <f>F96</f>
        <v>10000</v>
      </c>
      <c r="G94" s="60">
        <f>G96</f>
        <v>0</v>
      </c>
      <c r="H94" s="60">
        <f>H96</f>
        <v>14248</v>
      </c>
      <c r="I94" s="60">
        <f>I96</f>
        <v>14248</v>
      </c>
    </row>
    <row r="95" spans="1:9" s="3" customFormat="1" ht="14.25" customHeight="1" hidden="1">
      <c r="A95" s="121"/>
      <c r="B95" s="113" t="s">
        <v>23</v>
      </c>
      <c r="C95" s="124"/>
      <c r="D95" s="118"/>
      <c r="E95" s="126"/>
      <c r="F95" s="111"/>
      <c r="G95" s="128"/>
      <c r="H95" s="128"/>
      <c r="I95" s="128"/>
    </row>
    <row r="96" spans="1:9" s="3" customFormat="1" ht="18.75" customHeight="1" thickBot="1">
      <c r="A96" s="140" t="s">
        <v>70</v>
      </c>
      <c r="B96" s="46" t="s">
        <v>106</v>
      </c>
      <c r="C96" s="142">
        <f>SUM(D96:I96)</f>
        <v>38496</v>
      </c>
      <c r="D96" s="139">
        <v>0</v>
      </c>
      <c r="E96" s="139">
        <v>0</v>
      </c>
      <c r="F96" s="196">
        <v>10000</v>
      </c>
      <c r="G96" s="196">
        <v>0</v>
      </c>
      <c r="H96" s="196">
        <v>14248</v>
      </c>
      <c r="I96" s="196">
        <v>14248</v>
      </c>
    </row>
    <row r="97" spans="1:9" s="3" customFormat="1" ht="32.25" customHeight="1" hidden="1" thickBot="1">
      <c r="A97" s="122"/>
      <c r="B97" s="46"/>
      <c r="C97" s="29"/>
      <c r="D97" s="24"/>
      <c r="E97" s="28"/>
      <c r="F97" s="48"/>
      <c r="G97" s="150"/>
      <c r="H97" s="150"/>
      <c r="I97" s="151"/>
    </row>
    <row r="98" spans="1:9" s="3" customFormat="1" ht="14.25" customHeight="1" hidden="1">
      <c r="A98" s="122">
        <v>32</v>
      </c>
      <c r="B98" s="46" t="s">
        <v>24</v>
      </c>
      <c r="C98" s="29"/>
      <c r="D98" s="24"/>
      <c r="E98" s="28"/>
      <c r="F98" s="48">
        <v>0</v>
      </c>
      <c r="G98" s="150">
        <v>0</v>
      </c>
      <c r="H98" s="150">
        <v>0</v>
      </c>
      <c r="I98" s="129">
        <v>0</v>
      </c>
    </row>
    <row r="99" spans="1:9" s="3" customFormat="1" ht="36.75" customHeight="1" hidden="1">
      <c r="A99" s="122">
        <v>33</v>
      </c>
      <c r="B99" s="166" t="s">
        <v>25</v>
      </c>
      <c r="C99" s="29"/>
      <c r="D99" s="24"/>
      <c r="E99" s="28"/>
      <c r="F99" s="48">
        <v>0</v>
      </c>
      <c r="G99" s="150">
        <v>0</v>
      </c>
      <c r="H99" s="150">
        <v>0</v>
      </c>
      <c r="I99" s="129">
        <v>0</v>
      </c>
    </row>
    <row r="100" spans="1:9" s="3" customFormat="1" ht="36.75" customHeight="1" hidden="1">
      <c r="A100" s="122">
        <v>34</v>
      </c>
      <c r="B100" s="166" t="s">
        <v>30</v>
      </c>
      <c r="C100" s="29"/>
      <c r="D100" s="24"/>
      <c r="E100" s="28"/>
      <c r="F100" s="48">
        <v>0</v>
      </c>
      <c r="G100" s="150">
        <v>0</v>
      </c>
      <c r="H100" s="150"/>
      <c r="I100" s="129">
        <v>0</v>
      </c>
    </row>
    <row r="101" spans="1:9" s="3" customFormat="1" ht="14.25" customHeight="1" hidden="1">
      <c r="A101" s="122"/>
      <c r="B101" s="171" t="s">
        <v>26</v>
      </c>
      <c r="C101" s="29"/>
      <c r="D101" s="24"/>
      <c r="E101" s="28"/>
      <c r="F101" s="47"/>
      <c r="G101" s="129"/>
      <c r="H101" s="129"/>
      <c r="I101" s="129"/>
    </row>
    <row r="102" spans="1:9" s="3" customFormat="1" ht="14.25" customHeight="1" hidden="1">
      <c r="A102" s="122">
        <v>35</v>
      </c>
      <c r="B102" s="166" t="s">
        <v>14</v>
      </c>
      <c r="C102" s="34">
        <v>975753</v>
      </c>
      <c r="D102" s="11">
        <v>963714</v>
      </c>
      <c r="E102" s="26">
        <v>0</v>
      </c>
      <c r="F102" s="88">
        <v>0</v>
      </c>
      <c r="G102" s="130">
        <v>0</v>
      </c>
      <c r="H102" s="130">
        <v>0</v>
      </c>
      <c r="I102" s="130">
        <v>0</v>
      </c>
    </row>
    <row r="103" spans="1:9" ht="16.5" hidden="1" thickBot="1">
      <c r="A103" s="122">
        <v>36</v>
      </c>
      <c r="B103" s="172" t="s">
        <v>34</v>
      </c>
      <c r="C103" s="125"/>
      <c r="D103" s="119"/>
      <c r="E103" s="127"/>
      <c r="F103" s="132">
        <v>0</v>
      </c>
      <c r="G103" s="131">
        <v>0</v>
      </c>
      <c r="H103" s="131">
        <v>0</v>
      </c>
      <c r="I103" s="131">
        <v>0</v>
      </c>
    </row>
    <row r="104" spans="1:9" ht="60.75" hidden="1" thickBot="1">
      <c r="A104" s="92" t="s">
        <v>0</v>
      </c>
      <c r="B104" s="43" t="s">
        <v>1</v>
      </c>
      <c r="C104" s="67" t="s">
        <v>5</v>
      </c>
      <c r="D104" s="16" t="s">
        <v>4</v>
      </c>
      <c r="E104" s="41" t="s">
        <v>6</v>
      </c>
      <c r="F104" s="152" t="s">
        <v>46</v>
      </c>
      <c r="G104" s="152" t="s">
        <v>130</v>
      </c>
      <c r="H104" s="152" t="s">
        <v>138</v>
      </c>
      <c r="I104" s="152" t="s">
        <v>139</v>
      </c>
    </row>
    <row r="105" spans="1:9" s="3" customFormat="1" ht="28.5" customHeight="1" thickBot="1">
      <c r="A105" s="116"/>
      <c r="B105" s="36" t="s">
        <v>105</v>
      </c>
      <c r="C105" s="71" t="e">
        <f>C106+#REF!+#REF!+#REF!</f>
        <v>#REF!</v>
      </c>
      <c r="D105" s="64" t="e">
        <f>D106+#REF!+#REF!+#REF!</f>
        <v>#REF!</v>
      </c>
      <c r="E105" s="80">
        <v>0</v>
      </c>
      <c r="F105" s="104">
        <f>F106+F110</f>
        <v>143041</v>
      </c>
      <c r="G105" s="104">
        <f>G106+G110</f>
        <v>0</v>
      </c>
      <c r="H105" s="104">
        <f>H106+H110</f>
        <v>136878</v>
      </c>
      <c r="I105" s="104">
        <f>I106+I110</f>
        <v>81738</v>
      </c>
    </row>
    <row r="106" spans="1:9" s="3" customFormat="1" ht="32.25" thickBot="1">
      <c r="A106" s="140" t="s">
        <v>71</v>
      </c>
      <c r="B106" s="46" t="s">
        <v>104</v>
      </c>
      <c r="C106" s="142">
        <f>SUM(D106:I106)</f>
        <v>229557</v>
      </c>
      <c r="D106" s="139">
        <v>0</v>
      </c>
      <c r="E106" s="139">
        <v>0</v>
      </c>
      <c r="F106" s="145">
        <v>73041</v>
      </c>
      <c r="G106" s="148">
        <v>0</v>
      </c>
      <c r="H106" s="148">
        <v>78258</v>
      </c>
      <c r="I106" s="148">
        <v>78258</v>
      </c>
    </row>
    <row r="107" spans="1:9" s="3" customFormat="1" ht="31.5" hidden="1">
      <c r="A107" s="141">
        <v>38</v>
      </c>
      <c r="B107" s="166" t="s">
        <v>35</v>
      </c>
      <c r="C107" s="143"/>
      <c r="D107" s="11"/>
      <c r="E107" s="11"/>
      <c r="F107" s="146">
        <v>0</v>
      </c>
      <c r="G107" s="88">
        <v>0</v>
      </c>
      <c r="H107" s="88">
        <v>0</v>
      </c>
      <c r="I107" s="88">
        <v>0</v>
      </c>
    </row>
    <row r="108" spans="1:9" s="3" customFormat="1" ht="16.5" hidden="1" thickBot="1">
      <c r="A108" s="123">
        <v>39</v>
      </c>
      <c r="B108" s="149" t="s">
        <v>36</v>
      </c>
      <c r="C108" s="144"/>
      <c r="D108" s="120"/>
      <c r="E108" s="120"/>
      <c r="F108" s="147">
        <v>0</v>
      </c>
      <c r="G108" s="112">
        <v>0</v>
      </c>
      <c r="H108" s="112">
        <v>0</v>
      </c>
      <c r="I108" s="112">
        <v>0</v>
      </c>
    </row>
    <row r="109" spans="1:9" s="3" customFormat="1" ht="60.75" hidden="1" thickBot="1">
      <c r="A109" s="92" t="s">
        <v>0</v>
      </c>
      <c r="B109" s="43" t="s">
        <v>1</v>
      </c>
      <c r="C109" s="67" t="s">
        <v>5</v>
      </c>
      <c r="D109" s="16" t="s">
        <v>4</v>
      </c>
      <c r="E109" s="41" t="s">
        <v>6</v>
      </c>
      <c r="F109" s="152" t="s">
        <v>46</v>
      </c>
      <c r="G109" s="152" t="s">
        <v>86</v>
      </c>
      <c r="H109" s="152" t="s">
        <v>87</v>
      </c>
      <c r="I109" s="152" t="s">
        <v>88</v>
      </c>
    </row>
    <row r="110" spans="1:9" s="3" customFormat="1" ht="19.5" customHeight="1" thickBot="1">
      <c r="A110" s="140" t="s">
        <v>72</v>
      </c>
      <c r="B110" s="201" t="s">
        <v>103</v>
      </c>
      <c r="C110" s="72"/>
      <c r="D110" s="65"/>
      <c r="E110" s="81"/>
      <c r="F110" s="215">
        <v>70000</v>
      </c>
      <c r="G110" s="216">
        <v>0</v>
      </c>
      <c r="H110" s="216">
        <v>58620</v>
      </c>
      <c r="I110" s="148">
        <v>3480</v>
      </c>
    </row>
    <row r="111" spans="1:9" s="3" customFormat="1" ht="15.75" hidden="1" thickBot="1">
      <c r="A111" s="97"/>
      <c r="B111" s="36"/>
      <c r="C111" s="71" t="e">
        <f>C116+#REF!+#REF!+#REF!</f>
        <v>#REF!</v>
      </c>
      <c r="D111" s="64" t="e">
        <f>D116+#REF!+#REF!+#REF!</f>
        <v>#REF!</v>
      </c>
      <c r="E111" s="80">
        <v>0</v>
      </c>
      <c r="F111" s="104"/>
      <c r="G111" s="104"/>
      <c r="H111" s="104"/>
      <c r="I111" s="104"/>
    </row>
    <row r="112" spans="1:9" s="3" customFormat="1" ht="16.5" hidden="1" thickBot="1">
      <c r="A112" s="116"/>
      <c r="B112" s="178"/>
      <c r="C112" s="105"/>
      <c r="D112" s="106"/>
      <c r="E112" s="107"/>
      <c r="F112" s="158"/>
      <c r="G112" s="163"/>
      <c r="H112" s="88"/>
      <c r="I112" s="151"/>
    </row>
    <row r="113" spans="1:9" s="3" customFormat="1" ht="15.75" hidden="1" thickBot="1">
      <c r="A113" s="96"/>
      <c r="B113" s="36" t="s">
        <v>102</v>
      </c>
      <c r="C113" s="33" t="e">
        <f>#REF!+C164+C174+#REF!+#REF!+#REF!+#REF!+#REF!</f>
        <v>#REF!</v>
      </c>
      <c r="D113" s="18" t="e">
        <f>#REF!+D164+D174+#REF!+#REF!+#REF!+#REF!+#REF!</f>
        <v>#REF!</v>
      </c>
      <c r="E113" s="25" t="e">
        <f>#REF!+E164+E174+#REF!+#REF!+#REF!+#REF!+#REF!</f>
        <v>#REF!</v>
      </c>
      <c r="F113" s="30">
        <f aca="true" t="shared" si="2" ref="F113:I114">F114</f>
        <v>0</v>
      </c>
      <c r="G113" s="30">
        <f t="shared" si="2"/>
        <v>0</v>
      </c>
      <c r="H113" s="30">
        <f t="shared" si="2"/>
        <v>0</v>
      </c>
      <c r="I113" s="30">
        <f t="shared" si="2"/>
        <v>0</v>
      </c>
    </row>
    <row r="114" spans="1:9" s="3" customFormat="1" ht="15.75" hidden="1" thickBot="1">
      <c r="A114" s="109"/>
      <c r="B114" s="179" t="s">
        <v>100</v>
      </c>
      <c r="C114" s="180"/>
      <c r="D114" s="181"/>
      <c r="E114" s="182"/>
      <c r="F114" s="110">
        <f t="shared" si="2"/>
        <v>0</v>
      </c>
      <c r="G114" s="110">
        <f t="shared" si="2"/>
        <v>0</v>
      </c>
      <c r="H114" s="110">
        <f t="shared" si="2"/>
        <v>0</v>
      </c>
      <c r="I114" s="110">
        <f t="shared" si="2"/>
        <v>0</v>
      </c>
    </row>
    <row r="115" spans="1:9" s="3" customFormat="1" ht="16.5" hidden="1" thickBot="1">
      <c r="A115" s="109" t="s">
        <v>68</v>
      </c>
      <c r="B115" s="213" t="s">
        <v>101</v>
      </c>
      <c r="C115" s="180"/>
      <c r="D115" s="181"/>
      <c r="E115" s="182"/>
      <c r="F115" s="158">
        <v>0</v>
      </c>
      <c r="G115" s="163">
        <v>0</v>
      </c>
      <c r="H115" s="88">
        <v>0</v>
      </c>
      <c r="I115" s="151">
        <v>0</v>
      </c>
    </row>
    <row r="116" spans="1:9" ht="30" customHeight="1" thickBot="1">
      <c r="A116" s="133"/>
      <c r="B116" s="134" t="s">
        <v>9</v>
      </c>
      <c r="C116" s="135" t="e">
        <f>C45+C79+#REF!</f>
        <v>#REF!</v>
      </c>
      <c r="D116" s="136" t="e">
        <f>D45+D79+#REF!</f>
        <v>#REF!</v>
      </c>
      <c r="E116" s="137" t="e">
        <f>E45+E79+#REF!</f>
        <v>#REF!</v>
      </c>
      <c r="F116" s="138">
        <f>F45+F79+F113</f>
        <v>777808</v>
      </c>
      <c r="G116" s="138">
        <f>G45+G79</f>
        <v>-1000</v>
      </c>
      <c r="H116" s="138">
        <f>H45+H79+H113</f>
        <v>726752</v>
      </c>
      <c r="I116" s="138">
        <f>I45+I79+I113</f>
        <v>666811</v>
      </c>
    </row>
    <row r="117" spans="1:9" ht="26.25" customHeight="1" thickBot="1">
      <c r="A117" s="96"/>
      <c r="B117" s="36" t="s">
        <v>142</v>
      </c>
      <c r="C117" s="33" t="e">
        <f>#REF!+C167+C178+#REF!+#REF!+#REF!+#REF!+#REF!</f>
        <v>#REF!</v>
      </c>
      <c r="D117" s="18" t="e">
        <f>#REF!+D167+D178+#REF!+#REF!+#REF!+#REF!+#REF!</f>
        <v>#REF!</v>
      </c>
      <c r="E117" s="25" t="e">
        <f>#REF!+E167+E178+#REF!+#REF!+#REF!+#REF!+#REF!</f>
        <v>#REF!</v>
      </c>
      <c r="F117" s="30">
        <f>F120</f>
        <v>0</v>
      </c>
      <c r="G117" s="30">
        <f>G124</f>
        <v>0</v>
      </c>
      <c r="H117" s="30">
        <f>H120</f>
        <v>1200000</v>
      </c>
      <c r="I117" s="30">
        <f>I120</f>
        <v>0</v>
      </c>
    </row>
    <row r="118" spans="1:9" ht="17.25" customHeight="1" thickBot="1">
      <c r="A118" s="96"/>
      <c r="B118" s="36" t="s">
        <v>99</v>
      </c>
      <c r="C118" s="33"/>
      <c r="D118" s="18"/>
      <c r="E118" s="25"/>
      <c r="F118" s="30">
        <f>F120</f>
        <v>0</v>
      </c>
      <c r="G118" s="30"/>
      <c r="H118" s="30">
        <f>H120</f>
        <v>1200000</v>
      </c>
      <c r="I118" s="30">
        <f>I120</f>
        <v>0</v>
      </c>
    </row>
    <row r="119" spans="1:9" ht="17.25" customHeight="1" thickBot="1">
      <c r="A119" s="96"/>
      <c r="B119" s="36" t="s">
        <v>100</v>
      </c>
      <c r="C119" s="33"/>
      <c r="D119" s="18"/>
      <c r="E119" s="25"/>
      <c r="F119" s="30">
        <f>F120</f>
        <v>0</v>
      </c>
      <c r="G119" s="30"/>
      <c r="H119" s="30">
        <f>H120</f>
        <v>1200000</v>
      </c>
      <c r="I119" s="30">
        <f>I120</f>
        <v>0</v>
      </c>
    </row>
    <row r="120" spans="1:9" ht="19.5" customHeight="1" thickBot="1">
      <c r="A120" s="96" t="s">
        <v>73</v>
      </c>
      <c r="B120" s="174" t="s">
        <v>143</v>
      </c>
      <c r="C120" s="33"/>
      <c r="D120" s="18"/>
      <c r="E120" s="25"/>
      <c r="F120" s="224">
        <v>0</v>
      </c>
      <c r="G120" s="30"/>
      <c r="H120" s="224">
        <v>1200000</v>
      </c>
      <c r="I120" s="224">
        <v>0</v>
      </c>
    </row>
    <row r="121" spans="1:9" ht="37.5" customHeight="1" thickBot="1">
      <c r="A121" s="133"/>
      <c r="B121" s="184" t="s">
        <v>144</v>
      </c>
      <c r="C121" s="135" t="e">
        <f>C45+C82+#REF!</f>
        <v>#REF!</v>
      </c>
      <c r="D121" s="136" t="e">
        <f>D45+D82+#REF!</f>
        <v>#REF!</v>
      </c>
      <c r="E121" s="137" t="e">
        <f>E45+E82+#REF!</f>
        <v>#REF!</v>
      </c>
      <c r="F121" s="138">
        <f>F117</f>
        <v>0</v>
      </c>
      <c r="G121" s="138">
        <f>G118</f>
        <v>0</v>
      </c>
      <c r="H121" s="138">
        <f>H117</f>
        <v>1200000</v>
      </c>
      <c r="I121" s="138">
        <v>0</v>
      </c>
    </row>
    <row r="122" spans="1:9" ht="15" customHeight="1" thickBot="1">
      <c r="A122" s="96"/>
      <c r="B122" s="36" t="s">
        <v>145</v>
      </c>
      <c r="C122" s="33" t="e">
        <f>#REF!+C168+C179+#REF!+#REF!+#REF!+#REF!+#REF!</f>
        <v>#REF!</v>
      </c>
      <c r="D122" s="18" t="e">
        <f>#REF!+D168+D179+#REF!+#REF!+#REF!+#REF!+#REF!</f>
        <v>#REF!</v>
      </c>
      <c r="E122" s="25" t="e">
        <f>#REF!+E168+E179+#REF!+#REF!+#REF!+#REF!+#REF!</f>
        <v>#REF!</v>
      </c>
      <c r="F122" s="30">
        <f>F125</f>
        <v>86630</v>
      </c>
      <c r="G122" s="30">
        <f>G125</f>
        <v>0</v>
      </c>
      <c r="H122" s="30">
        <f>H125</f>
        <v>86630</v>
      </c>
      <c r="I122" s="30">
        <f>I125</f>
        <v>0</v>
      </c>
    </row>
    <row r="123" spans="1:9" ht="15" customHeight="1" thickBot="1">
      <c r="A123" s="96"/>
      <c r="B123" s="36" t="s">
        <v>102</v>
      </c>
      <c r="C123" s="33" t="e">
        <f>#REF!+C169+C180+#REF!+#REF!+#REF!+#REF!+#REF!</f>
        <v>#REF!</v>
      </c>
      <c r="D123" s="18" t="e">
        <f>#REF!+D169+D180+#REF!+#REF!+#REF!+#REF!+#REF!</f>
        <v>#REF!</v>
      </c>
      <c r="E123" s="25" t="e">
        <f>#REF!+E169+E180+#REF!+#REF!+#REF!+#REF!+#REF!</f>
        <v>#REF!</v>
      </c>
      <c r="F123" s="30">
        <f>F124</f>
        <v>86630</v>
      </c>
      <c r="G123" s="30">
        <f>G127</f>
        <v>0</v>
      </c>
      <c r="H123" s="30">
        <f>H124</f>
        <v>86630</v>
      </c>
      <c r="I123" s="30">
        <f>I127</f>
        <v>0</v>
      </c>
    </row>
    <row r="124" spans="1:9" ht="15" customHeight="1" thickBot="1">
      <c r="A124" s="99"/>
      <c r="B124" s="36" t="s">
        <v>100</v>
      </c>
      <c r="C124" s="52" t="e">
        <f>#REF!</f>
        <v>#REF!</v>
      </c>
      <c r="D124" s="22" t="e">
        <f>#REF!</f>
        <v>#REF!</v>
      </c>
      <c r="E124" s="58" t="e">
        <f>#REF!</f>
        <v>#REF!</v>
      </c>
      <c r="F124" s="60">
        <f>F125</f>
        <v>86630</v>
      </c>
      <c r="G124" s="60">
        <f>G127</f>
        <v>0</v>
      </c>
      <c r="H124" s="60">
        <f>H125</f>
        <v>86630</v>
      </c>
      <c r="I124" s="60">
        <f>I127</f>
        <v>0</v>
      </c>
    </row>
    <row r="125" spans="1:9" ht="18.75" customHeight="1" thickBot="1">
      <c r="A125" s="109" t="s">
        <v>74</v>
      </c>
      <c r="B125" s="183" t="s">
        <v>101</v>
      </c>
      <c r="C125" s="180"/>
      <c r="D125" s="181"/>
      <c r="E125" s="182"/>
      <c r="F125" s="158">
        <v>86630</v>
      </c>
      <c r="G125" s="163">
        <v>0</v>
      </c>
      <c r="H125" s="88">
        <v>86630</v>
      </c>
      <c r="I125" s="151">
        <v>0</v>
      </c>
    </row>
    <row r="126" spans="1:9" ht="45.75" customHeight="1" thickBot="1">
      <c r="A126" s="133"/>
      <c r="B126" s="184" t="s">
        <v>146</v>
      </c>
      <c r="C126" s="135" t="e">
        <f>C50+C87+#REF!</f>
        <v>#REF!</v>
      </c>
      <c r="D126" s="136" t="e">
        <f>D50+D87+#REF!</f>
        <v>#REF!</v>
      </c>
      <c r="E126" s="137" t="e">
        <f>E50+E87+#REF!</f>
        <v>#REF!</v>
      </c>
      <c r="F126" s="138">
        <f>F122</f>
        <v>86630</v>
      </c>
      <c r="G126" s="138">
        <f>G123</f>
        <v>0</v>
      </c>
      <c r="H126" s="138">
        <f>H122</f>
        <v>86630</v>
      </c>
      <c r="I126" s="138">
        <v>0</v>
      </c>
    </row>
    <row r="127" spans="1:9" s="5" customFormat="1" ht="29.25" customHeight="1" hidden="1" thickBot="1">
      <c r="A127" s="99"/>
      <c r="B127" s="153"/>
      <c r="C127" s="52"/>
      <c r="D127" s="22"/>
      <c r="E127" s="58"/>
      <c r="F127" s="90"/>
      <c r="G127" s="90"/>
      <c r="H127" s="90"/>
      <c r="I127" s="90"/>
    </row>
    <row r="128" spans="1:9" s="5" customFormat="1" ht="15" customHeight="1" hidden="1" thickBot="1">
      <c r="A128" s="99"/>
      <c r="B128" s="36"/>
      <c r="C128" s="52" t="e">
        <f>C129</f>
        <v>#REF!</v>
      </c>
      <c r="D128" s="22" t="e">
        <f>D129</f>
        <v>#REF!</v>
      </c>
      <c r="E128" s="58" t="e">
        <f>E129</f>
        <v>#REF!</v>
      </c>
      <c r="F128" s="60"/>
      <c r="G128" s="60"/>
      <c r="H128" s="60"/>
      <c r="I128" s="60"/>
    </row>
    <row r="129" spans="1:9" s="5" customFormat="1" ht="14.25" customHeight="1" hidden="1" thickBot="1">
      <c r="A129" s="99"/>
      <c r="B129" s="36"/>
      <c r="C129" s="52" t="e">
        <f>#REF!</f>
        <v>#REF!</v>
      </c>
      <c r="D129" s="22" t="e">
        <f>#REF!</f>
        <v>#REF!</v>
      </c>
      <c r="E129" s="58" t="e">
        <f>#REF!</f>
        <v>#REF!</v>
      </c>
      <c r="F129" s="60"/>
      <c r="G129" s="60"/>
      <c r="H129" s="60"/>
      <c r="I129" s="60"/>
    </row>
    <row r="130" spans="1:9" s="5" customFormat="1" ht="146.25" customHeight="1" hidden="1" thickBot="1">
      <c r="A130" s="99"/>
      <c r="B130" s="46"/>
      <c r="C130" s="52"/>
      <c r="D130" s="22"/>
      <c r="E130" s="58"/>
      <c r="F130" s="115"/>
      <c r="G130" s="60"/>
      <c r="H130" s="115"/>
      <c r="I130" s="115"/>
    </row>
    <row r="131" spans="1:9" ht="15.75" hidden="1" thickBot="1">
      <c r="A131" s="98"/>
      <c r="B131" s="114"/>
      <c r="C131" s="50" t="e">
        <f>C128</f>
        <v>#REF!</v>
      </c>
      <c r="D131" s="20" t="e">
        <f>D128</f>
        <v>#REF!</v>
      </c>
      <c r="E131" s="56" t="e">
        <f>E128</f>
        <v>#REF!</v>
      </c>
      <c r="F131" s="59"/>
      <c r="G131" s="59"/>
      <c r="H131" s="59"/>
      <c r="I131" s="59"/>
    </row>
    <row r="132" spans="1:9" ht="49.5" customHeight="1" hidden="1" thickBot="1">
      <c r="A132" s="92" t="s">
        <v>0</v>
      </c>
      <c r="B132" s="43" t="s">
        <v>1</v>
      </c>
      <c r="C132" s="67" t="s">
        <v>5</v>
      </c>
      <c r="D132" s="16" t="s">
        <v>4</v>
      </c>
      <c r="E132" s="41" t="s">
        <v>6</v>
      </c>
      <c r="F132" s="152" t="s">
        <v>46</v>
      </c>
      <c r="G132" s="152" t="s">
        <v>86</v>
      </c>
      <c r="H132" s="152" t="s">
        <v>87</v>
      </c>
      <c r="I132" s="152" t="s">
        <v>88</v>
      </c>
    </row>
    <row r="133" spans="1:9" ht="30.75" thickBot="1">
      <c r="A133" s="96"/>
      <c r="B133" s="36" t="s">
        <v>147</v>
      </c>
      <c r="C133" s="33" t="e">
        <f>#REF!+C178+C189+#REF!+#REF!+#REF!+#REF!+#REF!</f>
        <v>#REF!</v>
      </c>
      <c r="D133" s="18" t="e">
        <f>#REF!+D178+D189+#REF!+#REF!+#REF!+#REF!+#REF!</f>
        <v>#REF!</v>
      </c>
      <c r="E133" s="25" t="e">
        <f>#REF!+E178+E189+#REF!+#REF!+#REF!+#REF!+#REF!</f>
        <v>#REF!</v>
      </c>
      <c r="F133" s="30">
        <f aca="true" t="shared" si="3" ref="F133:I134">F134</f>
        <v>0</v>
      </c>
      <c r="G133" s="30">
        <f t="shared" si="3"/>
        <v>0</v>
      </c>
      <c r="H133" s="30">
        <f t="shared" si="3"/>
        <v>19910</v>
      </c>
      <c r="I133" s="30">
        <f t="shared" si="3"/>
        <v>9260</v>
      </c>
    </row>
    <row r="134" spans="1:9" ht="15.75" thickBot="1">
      <c r="A134" s="96"/>
      <c r="B134" s="36" t="s">
        <v>91</v>
      </c>
      <c r="C134" s="33" t="e">
        <f>#REF!+C154+C165+#REF!+#REF!+#REF!+#REF!+#REF!</f>
        <v>#REF!</v>
      </c>
      <c r="D134" s="18" t="e">
        <f>#REF!+D154+D165+#REF!+#REF!+#REF!+#REF!+#REF!</f>
        <v>#REF!</v>
      </c>
      <c r="E134" s="25" t="e">
        <f>#REF!+E154+E165+#REF!+#REF!+#REF!+#REF!+#REF!</f>
        <v>#REF!</v>
      </c>
      <c r="F134" s="30">
        <f t="shared" si="3"/>
        <v>0</v>
      </c>
      <c r="G134" s="30">
        <f t="shared" si="3"/>
        <v>0</v>
      </c>
      <c r="H134" s="30">
        <f t="shared" si="3"/>
        <v>19910</v>
      </c>
      <c r="I134" s="30">
        <f t="shared" si="3"/>
        <v>9260</v>
      </c>
    </row>
    <row r="135" spans="1:9" ht="15.75" thickBot="1">
      <c r="A135" s="99"/>
      <c r="B135" s="36" t="s">
        <v>100</v>
      </c>
      <c r="C135" s="52" t="e">
        <f>#REF!</f>
        <v>#REF!</v>
      </c>
      <c r="D135" s="22" t="e">
        <f>#REF!</f>
        <v>#REF!</v>
      </c>
      <c r="E135" s="58" t="e">
        <f>#REF!</f>
        <v>#REF!</v>
      </c>
      <c r="F135" s="60">
        <f>F136+F137</f>
        <v>0</v>
      </c>
      <c r="G135" s="60">
        <f>G136+G137</f>
        <v>0</v>
      </c>
      <c r="H135" s="60">
        <f>H136+H137</f>
        <v>19910</v>
      </c>
      <c r="I135" s="60">
        <f>I136+I137</f>
        <v>9260</v>
      </c>
    </row>
    <row r="136" spans="1:9" ht="32.25" thickBot="1">
      <c r="A136" s="99" t="s">
        <v>75</v>
      </c>
      <c r="B136" s="209" t="s">
        <v>135</v>
      </c>
      <c r="C136" s="52"/>
      <c r="D136" s="22"/>
      <c r="E136" s="58"/>
      <c r="F136" s="115">
        <v>0</v>
      </c>
      <c r="G136" s="115">
        <v>0</v>
      </c>
      <c r="H136" s="115">
        <v>9955</v>
      </c>
      <c r="I136" s="227">
        <v>5009</v>
      </c>
    </row>
    <row r="137" spans="1:9" ht="32.25" thickBot="1">
      <c r="A137" s="99" t="s">
        <v>78</v>
      </c>
      <c r="B137" s="209" t="s">
        <v>134</v>
      </c>
      <c r="C137" s="52"/>
      <c r="D137" s="22"/>
      <c r="E137" s="58"/>
      <c r="F137" s="115">
        <v>0</v>
      </c>
      <c r="G137" s="115">
        <v>0</v>
      </c>
      <c r="H137" s="115">
        <v>9955</v>
      </c>
      <c r="I137" s="227">
        <v>4251</v>
      </c>
    </row>
    <row r="138" spans="1:9" ht="42" customHeight="1" thickBot="1">
      <c r="A138" s="133"/>
      <c r="B138" s="184" t="s">
        <v>148</v>
      </c>
      <c r="C138" s="135" t="e">
        <f>C62+C99+#REF!</f>
        <v>#REF!</v>
      </c>
      <c r="D138" s="136" t="e">
        <f>D62+D99+#REF!</f>
        <v>#REF!</v>
      </c>
      <c r="E138" s="137" t="e">
        <f>E62+E99+#REF!</f>
        <v>#REF!</v>
      </c>
      <c r="F138" s="138">
        <f>F133</f>
        <v>0</v>
      </c>
      <c r="G138" s="138">
        <f>G133</f>
        <v>0</v>
      </c>
      <c r="H138" s="138">
        <f>H133</f>
        <v>19910</v>
      </c>
      <c r="I138" s="138">
        <f>I133</f>
        <v>9260</v>
      </c>
    </row>
    <row r="139" spans="1:9" ht="28.5" customHeight="1" thickBot="1">
      <c r="A139" s="96"/>
      <c r="B139" s="36" t="s">
        <v>149</v>
      </c>
      <c r="C139" s="51"/>
      <c r="D139" s="21"/>
      <c r="E139" s="57"/>
      <c r="F139" s="45"/>
      <c r="G139" s="45"/>
      <c r="H139" s="45"/>
      <c r="I139" s="45"/>
    </row>
    <row r="140" spans="1:9" ht="48" customHeight="1" hidden="1" thickBot="1">
      <c r="A140" s="92" t="s">
        <v>0</v>
      </c>
      <c r="B140" s="43" t="s">
        <v>1</v>
      </c>
      <c r="C140" s="67" t="s">
        <v>5</v>
      </c>
      <c r="D140" s="16" t="s">
        <v>4</v>
      </c>
      <c r="E140" s="41" t="s">
        <v>6</v>
      </c>
      <c r="F140" s="152" t="s">
        <v>46</v>
      </c>
      <c r="G140" s="152" t="s">
        <v>81</v>
      </c>
      <c r="H140" s="152" t="s">
        <v>79</v>
      </c>
      <c r="I140" s="152" t="s">
        <v>80</v>
      </c>
    </row>
    <row r="141" spans="1:9" ht="18" customHeight="1" thickBot="1">
      <c r="A141" s="94"/>
      <c r="B141" s="36" t="s">
        <v>99</v>
      </c>
      <c r="C141" s="33" t="e">
        <f>C143+#REF!+C148</f>
        <v>#REF!</v>
      </c>
      <c r="D141" s="18" t="e">
        <f>D143+#REF!+D148</f>
        <v>#REF!</v>
      </c>
      <c r="E141" s="25" t="e">
        <f>E143+#REF!+E148</f>
        <v>#REF!</v>
      </c>
      <c r="F141" s="30">
        <f>F143+F148</f>
        <v>6510854</v>
      </c>
      <c r="G141" s="30">
        <f>G143+G148</f>
        <v>0</v>
      </c>
      <c r="H141" s="30">
        <f>H143+H148</f>
        <v>6510854</v>
      </c>
      <c r="I141" s="30">
        <f>I143+I148</f>
        <v>0</v>
      </c>
    </row>
    <row r="142" spans="1:9" ht="57" customHeight="1" hidden="1" thickBot="1">
      <c r="A142" s="92" t="s">
        <v>0</v>
      </c>
      <c r="B142" s="43" t="s">
        <v>1</v>
      </c>
      <c r="C142" s="67" t="s">
        <v>5</v>
      </c>
      <c r="D142" s="16" t="s">
        <v>4</v>
      </c>
      <c r="E142" s="41" t="s">
        <v>6</v>
      </c>
      <c r="F142" s="152" t="s">
        <v>46</v>
      </c>
      <c r="G142" s="152" t="s">
        <v>49</v>
      </c>
      <c r="H142" s="152" t="s">
        <v>47</v>
      </c>
      <c r="I142" s="152" t="s">
        <v>48</v>
      </c>
    </row>
    <row r="143" spans="1:9" ht="18.75" customHeight="1" thickBot="1">
      <c r="A143" s="96"/>
      <c r="B143" s="36" t="s">
        <v>90</v>
      </c>
      <c r="C143" s="33" t="e">
        <f>SUM(#REF!)</f>
        <v>#REF!</v>
      </c>
      <c r="D143" s="18" t="e">
        <f>SUM(#REF!)</f>
        <v>#REF!</v>
      </c>
      <c r="E143" s="25" t="e">
        <f>SUM(#REF!)</f>
        <v>#REF!</v>
      </c>
      <c r="F143" s="30">
        <f>F144+F145+F146</f>
        <v>735329</v>
      </c>
      <c r="G143" s="30">
        <f>G144+G145+G146</f>
        <v>0</v>
      </c>
      <c r="H143" s="30">
        <f>H144+H145+H146</f>
        <v>735329</v>
      </c>
      <c r="I143" s="30">
        <f>I144+I145+I146</f>
        <v>0</v>
      </c>
    </row>
    <row r="144" spans="1:9" ht="79.5" thickBot="1">
      <c r="A144" s="96" t="s">
        <v>82</v>
      </c>
      <c r="B144" s="174" t="s">
        <v>136</v>
      </c>
      <c r="C144" s="33"/>
      <c r="D144" s="18"/>
      <c r="E144" s="25"/>
      <c r="F144" s="158">
        <v>714903</v>
      </c>
      <c r="G144" s="158">
        <v>0</v>
      </c>
      <c r="H144" s="88">
        <v>714903</v>
      </c>
      <c r="I144" s="151">
        <v>0</v>
      </c>
    </row>
    <row r="145" spans="1:9" ht="63.75" thickBot="1">
      <c r="A145" s="96" t="s">
        <v>83</v>
      </c>
      <c r="B145" s="174" t="s">
        <v>98</v>
      </c>
      <c r="C145" s="33"/>
      <c r="D145" s="18"/>
      <c r="E145" s="25"/>
      <c r="F145" s="173">
        <v>13617</v>
      </c>
      <c r="G145" s="173">
        <v>0</v>
      </c>
      <c r="H145" s="89">
        <v>13617</v>
      </c>
      <c r="I145" s="189">
        <v>0</v>
      </c>
    </row>
    <row r="146" spans="1:10" ht="63.75" thickBot="1">
      <c r="A146" s="96" t="s">
        <v>84</v>
      </c>
      <c r="B146" s="174" t="s">
        <v>97</v>
      </c>
      <c r="C146" s="33"/>
      <c r="D146" s="18"/>
      <c r="E146" s="25"/>
      <c r="F146" s="158">
        <v>6809</v>
      </c>
      <c r="G146" s="158">
        <v>0</v>
      </c>
      <c r="H146" s="88">
        <v>6809</v>
      </c>
      <c r="I146" s="151">
        <v>0</v>
      </c>
      <c r="J146" s="203"/>
    </row>
    <row r="147" spans="1:10" ht="60.75" thickBot="1">
      <c r="A147" s="92" t="s">
        <v>0</v>
      </c>
      <c r="B147" s="43" t="s">
        <v>1</v>
      </c>
      <c r="C147" s="67" t="s">
        <v>5</v>
      </c>
      <c r="D147" s="16" t="s">
        <v>4</v>
      </c>
      <c r="E147" s="41" t="s">
        <v>6</v>
      </c>
      <c r="F147" s="152" t="s">
        <v>46</v>
      </c>
      <c r="G147" s="152" t="s">
        <v>130</v>
      </c>
      <c r="H147" s="152" t="s">
        <v>138</v>
      </c>
      <c r="I147" s="152" t="s">
        <v>139</v>
      </c>
      <c r="J147" s="203"/>
    </row>
    <row r="148" spans="1:9" ht="20.25" customHeight="1" thickBot="1">
      <c r="A148" s="96"/>
      <c r="B148" s="36" t="s">
        <v>96</v>
      </c>
      <c r="C148" s="33"/>
      <c r="D148" s="18"/>
      <c r="E148" s="25"/>
      <c r="F148" s="30">
        <f>F150+F151+F152+F154</f>
        <v>5775525</v>
      </c>
      <c r="G148" s="30">
        <f>G150+G152+G151+G154</f>
        <v>0</v>
      </c>
      <c r="H148" s="30">
        <f>H150+H151+H152+H154</f>
        <v>5775525</v>
      </c>
      <c r="I148" s="30">
        <f>I150+I151+I152+I154</f>
        <v>0</v>
      </c>
    </row>
    <row r="149" spans="1:9" ht="60.75" hidden="1" thickBot="1">
      <c r="A149" s="92" t="s">
        <v>0</v>
      </c>
      <c r="B149" s="43" t="s">
        <v>1</v>
      </c>
      <c r="C149" s="67" t="s">
        <v>5</v>
      </c>
      <c r="D149" s="16" t="s">
        <v>4</v>
      </c>
      <c r="E149" s="41" t="s">
        <v>6</v>
      </c>
      <c r="F149" s="152" t="s">
        <v>46</v>
      </c>
      <c r="G149" s="152" t="s">
        <v>130</v>
      </c>
      <c r="H149" s="152" t="s">
        <v>138</v>
      </c>
      <c r="I149" s="152" t="s">
        <v>139</v>
      </c>
    </row>
    <row r="150" spans="1:9" ht="46.5" customHeight="1" thickBot="1">
      <c r="A150" s="109" t="s">
        <v>125</v>
      </c>
      <c r="B150" s="190" t="s">
        <v>95</v>
      </c>
      <c r="C150" s="180"/>
      <c r="D150" s="181"/>
      <c r="E150" s="182"/>
      <c r="F150" s="158">
        <v>2905391</v>
      </c>
      <c r="G150" s="158">
        <v>0</v>
      </c>
      <c r="H150" s="158">
        <v>2905391</v>
      </c>
      <c r="I150" s="148">
        <v>0</v>
      </c>
    </row>
    <row r="151" spans="1:9" ht="46.5" customHeight="1" thickBot="1">
      <c r="A151" s="109" t="s">
        <v>128</v>
      </c>
      <c r="B151" s="190" t="s">
        <v>94</v>
      </c>
      <c r="C151" s="180"/>
      <c r="D151" s="181"/>
      <c r="E151" s="182"/>
      <c r="F151" s="158">
        <v>2483809</v>
      </c>
      <c r="G151" s="158">
        <v>0</v>
      </c>
      <c r="H151" s="158">
        <v>2483809</v>
      </c>
      <c r="I151" s="148">
        <v>0</v>
      </c>
    </row>
    <row r="152" spans="1:9" ht="46.5" customHeight="1" thickBot="1">
      <c r="A152" s="202" t="s">
        <v>129</v>
      </c>
      <c r="B152" s="190" t="s">
        <v>93</v>
      </c>
      <c r="C152" s="191"/>
      <c r="D152" s="192"/>
      <c r="E152" s="193"/>
      <c r="F152" s="158">
        <v>295589</v>
      </c>
      <c r="G152" s="158">
        <v>0</v>
      </c>
      <c r="H152" s="158">
        <v>295589</v>
      </c>
      <c r="I152" s="148">
        <v>0</v>
      </c>
    </row>
    <row r="153" spans="1:9" ht="46.5" customHeight="1" hidden="1" thickBot="1">
      <c r="A153" s="92" t="s">
        <v>0</v>
      </c>
      <c r="B153" s="43" t="s">
        <v>1</v>
      </c>
      <c r="C153" s="67" t="s">
        <v>5</v>
      </c>
      <c r="D153" s="16" t="s">
        <v>4</v>
      </c>
      <c r="E153" s="41" t="s">
        <v>6</v>
      </c>
      <c r="F153" s="152" t="s">
        <v>46</v>
      </c>
      <c r="G153" s="152" t="s">
        <v>130</v>
      </c>
      <c r="H153" s="152" t="s">
        <v>138</v>
      </c>
      <c r="I153" s="152" t="s">
        <v>139</v>
      </c>
    </row>
    <row r="154" spans="1:9" ht="77.25" customHeight="1" thickBot="1">
      <c r="A154" s="202" t="s">
        <v>141</v>
      </c>
      <c r="B154" s="190" t="s">
        <v>92</v>
      </c>
      <c r="C154" s="191"/>
      <c r="D154" s="192"/>
      <c r="E154" s="193"/>
      <c r="F154" s="158">
        <v>90736</v>
      </c>
      <c r="G154" s="158">
        <v>0</v>
      </c>
      <c r="H154" s="158">
        <v>90736</v>
      </c>
      <c r="I154" s="148">
        <v>0</v>
      </c>
    </row>
    <row r="155" spans="1:9" ht="66" customHeight="1" hidden="1" thickBot="1">
      <c r="A155" s="92" t="s">
        <v>0</v>
      </c>
      <c r="B155" s="43" t="s">
        <v>1</v>
      </c>
      <c r="C155" s="67" t="s">
        <v>5</v>
      </c>
      <c r="D155" s="16" t="s">
        <v>4</v>
      </c>
      <c r="E155" s="41" t="s">
        <v>6</v>
      </c>
      <c r="F155" s="152" t="s">
        <v>46</v>
      </c>
      <c r="G155" s="152" t="s">
        <v>86</v>
      </c>
      <c r="H155" s="152" t="s">
        <v>87</v>
      </c>
      <c r="I155" s="152" t="s">
        <v>88</v>
      </c>
    </row>
    <row r="156" spans="1:9" ht="17.25" customHeight="1" thickBot="1">
      <c r="A156" s="96"/>
      <c r="B156" s="36" t="s">
        <v>91</v>
      </c>
      <c r="C156" s="33" t="e">
        <f>#REF!+C171+C181+#REF!+#REF!+#REF!+#REF!+#REF!</f>
        <v>#REF!</v>
      </c>
      <c r="D156" s="18" t="e">
        <f>#REF!+D171+D181+#REF!+#REF!+#REF!+#REF!+#REF!</f>
        <v>#REF!</v>
      </c>
      <c r="E156" s="25" t="e">
        <f>#REF!+E171+E181+#REF!+#REF!+#REF!+#REF!+#REF!</f>
        <v>#REF!</v>
      </c>
      <c r="F156" s="30">
        <f aca="true" t="shared" si="4" ref="F156:I157">F157</f>
        <v>478920</v>
      </c>
      <c r="G156" s="30">
        <f t="shared" si="4"/>
        <v>0</v>
      </c>
      <c r="H156" s="30">
        <f t="shared" si="4"/>
        <v>478920</v>
      </c>
      <c r="I156" s="30">
        <f t="shared" si="4"/>
        <v>0</v>
      </c>
    </row>
    <row r="157" spans="1:9" ht="15.75" customHeight="1" thickBot="1">
      <c r="A157" s="96"/>
      <c r="B157" s="36" t="s">
        <v>90</v>
      </c>
      <c r="C157" s="33"/>
      <c r="D157" s="18"/>
      <c r="E157" s="25"/>
      <c r="F157" s="30">
        <f t="shared" si="4"/>
        <v>478920</v>
      </c>
      <c r="G157" s="30">
        <f t="shared" si="4"/>
        <v>0</v>
      </c>
      <c r="H157" s="30">
        <f t="shared" si="4"/>
        <v>478920</v>
      </c>
      <c r="I157" s="30">
        <f t="shared" si="4"/>
        <v>0</v>
      </c>
    </row>
    <row r="158" spans="1:9" ht="78.75" customHeight="1" thickBot="1">
      <c r="A158" s="195" t="s">
        <v>150</v>
      </c>
      <c r="B158" s="200" t="s">
        <v>89</v>
      </c>
      <c r="C158" s="197"/>
      <c r="D158" s="198"/>
      <c r="E158" s="199"/>
      <c r="F158" s="148">
        <v>478920</v>
      </c>
      <c r="G158" s="148">
        <v>0</v>
      </c>
      <c r="H158" s="148">
        <v>478920</v>
      </c>
      <c r="I158" s="148">
        <v>0</v>
      </c>
    </row>
    <row r="159" spans="1:9" ht="33" customHeight="1" thickBot="1">
      <c r="A159" s="133"/>
      <c r="B159" s="184" t="s">
        <v>151</v>
      </c>
      <c r="C159" s="135" t="e">
        <f>C72+C110+#REF!</f>
        <v>#REF!</v>
      </c>
      <c r="D159" s="136" t="e">
        <f>D72+D110+#REF!</f>
        <v>#REF!</v>
      </c>
      <c r="E159" s="137" t="e">
        <f>E72+E110+#REF!</f>
        <v>#REF!</v>
      </c>
      <c r="F159" s="138">
        <f>F141+F156</f>
        <v>6989774</v>
      </c>
      <c r="G159" s="138">
        <f>G141+G156</f>
        <v>0</v>
      </c>
      <c r="H159" s="138">
        <f>H141+H156</f>
        <v>6989774</v>
      </c>
      <c r="I159" s="138">
        <f>I141+I156</f>
        <v>0</v>
      </c>
    </row>
    <row r="160" spans="1:9" ht="28.5" customHeight="1" thickBot="1">
      <c r="A160" s="100"/>
      <c r="B160" s="76" t="s">
        <v>152</v>
      </c>
      <c r="C160" s="73" t="e">
        <f>C43+C116+#REF!+C131+#REF!</f>
        <v>#REF!</v>
      </c>
      <c r="D160" s="66" t="e">
        <f>D43+D116+#REF!+D131+#REF!</f>
        <v>#REF!</v>
      </c>
      <c r="E160" s="82" t="e">
        <f>E43+E116+#REF!+E131+#REF!</f>
        <v>#REF!</v>
      </c>
      <c r="F160" s="91">
        <f>F43+F116+F121+F126+F138+F159</f>
        <v>8069852</v>
      </c>
      <c r="G160" s="91">
        <f>-1000</f>
        <v>-1000</v>
      </c>
      <c r="H160" s="91">
        <f>H43+H116+H121+H126+H138+H159</f>
        <v>9288516</v>
      </c>
      <c r="I160" s="91">
        <f>I43+I116+I121+I126+I138+I159</f>
        <v>732681</v>
      </c>
    </row>
    <row r="161" spans="1:9" s="5" customFormat="1" ht="14.25" customHeight="1">
      <c r="A161" s="6"/>
      <c r="B161" s="7"/>
      <c r="C161" s="8"/>
      <c r="D161" s="8"/>
      <c r="E161" s="8"/>
      <c r="G161" s="10"/>
      <c r="H161" s="10"/>
      <c r="I161" s="10"/>
    </row>
    <row r="162" spans="1:9" s="5" customFormat="1" ht="12.75">
      <c r="A162" s="6"/>
      <c r="B162" s="13"/>
      <c r="C162" s="8"/>
      <c r="D162" s="8"/>
      <c r="E162" s="8"/>
      <c r="G162" s="10"/>
      <c r="H162" s="10"/>
      <c r="I162" s="10"/>
    </row>
    <row r="163" spans="1:9" ht="14.25" customHeight="1">
      <c r="A163" s="1"/>
      <c r="B163" s="14"/>
      <c r="G163" s="1"/>
      <c r="H163" s="1"/>
      <c r="I163" s="1"/>
    </row>
    <row r="164" spans="7:9" ht="12.75">
      <c r="G164" s="1"/>
      <c r="H164" s="1"/>
      <c r="I164" s="1"/>
    </row>
    <row r="165" spans="7:9" ht="12.75">
      <c r="G165" s="1"/>
      <c r="H165" s="1"/>
      <c r="I165" s="1"/>
    </row>
    <row r="166" spans="7:9" ht="12.75">
      <c r="G166" s="1"/>
      <c r="H166" s="1"/>
      <c r="I166" s="1"/>
    </row>
    <row r="167" spans="2:9" ht="12.75">
      <c r="B167" s="9"/>
      <c r="G167" s="1"/>
      <c r="H167" s="1"/>
      <c r="I167" s="1"/>
    </row>
    <row r="168" spans="7:9" ht="12.75">
      <c r="G168" s="1"/>
      <c r="H168" s="1"/>
      <c r="I168" s="1"/>
    </row>
    <row r="169" spans="7:9" ht="12.75">
      <c r="G169" s="1"/>
      <c r="H169" s="1"/>
      <c r="I169" s="1"/>
    </row>
    <row r="170" spans="7:9" ht="12.75">
      <c r="G170" s="1"/>
      <c r="H170" s="1"/>
      <c r="I170" s="1"/>
    </row>
    <row r="171" spans="7:9" ht="12.75">
      <c r="G171" s="1"/>
      <c r="H171" s="1"/>
      <c r="I171" s="1"/>
    </row>
    <row r="172" spans="7:9" ht="12.75">
      <c r="G172" s="1"/>
      <c r="H172" s="1"/>
      <c r="I172" s="1"/>
    </row>
    <row r="173" spans="7:9" ht="12.75">
      <c r="G173" s="1"/>
      <c r="H173" s="1"/>
      <c r="I173" s="1"/>
    </row>
    <row r="174" spans="7:9" ht="12.75">
      <c r="G174" s="1"/>
      <c r="H174" s="1"/>
      <c r="I174" s="1"/>
    </row>
    <row r="175" spans="7:9" ht="12.75">
      <c r="G175" s="1"/>
      <c r="H175" s="1"/>
      <c r="I175" s="1"/>
    </row>
    <row r="176" spans="7:9" ht="12.75">
      <c r="G176" s="1"/>
      <c r="H176" s="1"/>
      <c r="I176" s="1"/>
    </row>
    <row r="177" spans="7:9" ht="12.75">
      <c r="G177" s="1"/>
      <c r="H177" s="1"/>
      <c r="I177" s="1"/>
    </row>
    <row r="178" spans="7:9" ht="12.75">
      <c r="G178" s="1"/>
      <c r="H178" s="1"/>
      <c r="I178" s="1"/>
    </row>
    <row r="179" spans="7:9" ht="12.75">
      <c r="G179" s="1"/>
      <c r="H179" s="1"/>
      <c r="I179" s="1"/>
    </row>
    <row r="180" spans="7:9" ht="12.75">
      <c r="G180" s="1"/>
      <c r="H180" s="1"/>
      <c r="I180" s="1"/>
    </row>
    <row r="181" spans="7:9" ht="12.75">
      <c r="G181" s="1"/>
      <c r="H181" s="1"/>
      <c r="I181" s="1"/>
    </row>
    <row r="182" spans="7:9" ht="12.75">
      <c r="G182" s="1"/>
      <c r="H182" s="1"/>
      <c r="I182" s="1"/>
    </row>
    <row r="183" spans="7:9" ht="12.75">
      <c r="G183" s="1"/>
      <c r="H183" s="1"/>
      <c r="I183" s="1"/>
    </row>
    <row r="184" spans="7:9" ht="12.75">
      <c r="G184" s="1"/>
      <c r="H184" s="1"/>
      <c r="I184" s="1"/>
    </row>
    <row r="185" spans="7:9" ht="12.75">
      <c r="G185" s="1"/>
      <c r="H185" s="1"/>
      <c r="I185" s="1"/>
    </row>
    <row r="186" spans="7:9" ht="12.75">
      <c r="G186" s="1"/>
      <c r="H186" s="1"/>
      <c r="I186" s="1"/>
    </row>
    <row r="187" spans="7:9" ht="12.75">
      <c r="G187" s="1"/>
      <c r="H187" s="1"/>
      <c r="I187" s="1"/>
    </row>
    <row r="188" spans="7:9" ht="12.75">
      <c r="G188" s="1"/>
      <c r="H188" s="1"/>
      <c r="I188" s="1"/>
    </row>
    <row r="189" spans="7:9" ht="12.75">
      <c r="G189" s="1"/>
      <c r="H189" s="1"/>
      <c r="I189" s="1"/>
    </row>
    <row r="190" spans="7:9" ht="12.75">
      <c r="G190" s="1"/>
      <c r="H190" s="1"/>
      <c r="I190" s="1"/>
    </row>
    <row r="191" spans="7:9" ht="12.75">
      <c r="G191" s="1"/>
      <c r="H191" s="1"/>
      <c r="I191" s="1"/>
    </row>
    <row r="192" spans="7:9" ht="12.75">
      <c r="G192" s="1"/>
      <c r="H192" s="1"/>
      <c r="I192" s="1"/>
    </row>
    <row r="193" spans="7:9" ht="12.75">
      <c r="G193" s="1"/>
      <c r="H193" s="1"/>
      <c r="I193" s="1"/>
    </row>
    <row r="194" spans="7:9" ht="12.75">
      <c r="G194" s="1"/>
      <c r="H194" s="1"/>
      <c r="I194" s="1"/>
    </row>
    <row r="195" spans="7:9" ht="12.75">
      <c r="G195" s="1"/>
      <c r="H195" s="1"/>
      <c r="I195" s="1"/>
    </row>
    <row r="196" spans="7:9" ht="12.75">
      <c r="G196" s="1"/>
      <c r="H196" s="1"/>
      <c r="I196" s="1"/>
    </row>
  </sheetData>
  <sheetProtection/>
  <mergeCells count="2">
    <mergeCell ref="F1:I1"/>
    <mergeCell ref="A4:I4"/>
  </mergeCells>
  <printOptions/>
  <pageMargins left="0.1968503937007874" right="0.75" top="0.7086614173228347" bottom="0.35433070866141736"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Iskra Ivanova</dc:creator>
  <cp:keywords/>
  <dc:description/>
  <cp:lastModifiedBy>a</cp:lastModifiedBy>
  <cp:lastPrinted>2018-12-21T07:55:14Z</cp:lastPrinted>
  <dcterms:created xsi:type="dcterms:W3CDTF">1996-10-14T23:33:28Z</dcterms:created>
  <dcterms:modified xsi:type="dcterms:W3CDTF">2019-03-13T07:36:37Z</dcterms:modified>
  <cp:category/>
  <cp:version/>
  <cp:contentType/>
  <cp:contentStatus/>
</cp:coreProperties>
</file>